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Users/daniellahirschfeld/Library/CloudStorage/Box-Box/2-Research/2 - Themes/NASA Project/Data/"/>
    </mc:Choice>
  </mc:AlternateContent>
  <xr:revisionPtr revIDLastSave="0" documentId="13_ncr:1_{7ACF79DC-794A-8B4C-AD70-08098C7BB4C6}" xr6:coauthVersionLast="47" xr6:coauthVersionMax="47" xr10:uidLastSave="{00000000-0000-0000-0000-000000000000}"/>
  <bookViews>
    <workbookView xWindow="1020" yWindow="500" windowWidth="25980" windowHeight="19620" activeTab="2" xr2:uid="{00000000-000D-0000-FFFF-FFFF00000000}"/>
  </bookViews>
  <sheets>
    <sheet name="Biophysical Challenges" sheetId="1" r:id="rId1"/>
    <sheet name="Social Institution Challenge" sheetId="13" r:id="rId2"/>
    <sheet name="SLR Resources" sheetId="16" r:id="rId3"/>
    <sheet name="Survey results" sheetId="1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3" i="16" l="1"/>
  <c r="A44" i="16" s="1"/>
  <c r="A45" i="16" s="1"/>
  <c r="A46" i="16" s="1"/>
  <c r="A47" i="16" s="1"/>
  <c r="A48" i="16" s="1"/>
  <c r="A49" i="16" s="1"/>
  <c r="A50" i="16" s="1"/>
  <c r="A51" i="16" s="1"/>
  <c r="A52" i="16" s="1"/>
  <c r="C42" i="14"/>
  <c r="C39" i="14"/>
  <c r="C38" i="14"/>
  <c r="C36" i="14"/>
  <c r="C35" i="14"/>
  <c r="C34" i="14"/>
  <c r="C33" i="14"/>
  <c r="C30" i="14"/>
  <c r="C29" i="14"/>
  <c r="C23" i="14"/>
  <c r="C21" i="14"/>
  <c r="C20" i="14"/>
  <c r="C19" i="14"/>
  <c r="C18" i="14"/>
  <c r="C17" i="14"/>
  <c r="C16" i="14"/>
  <c r="C15" i="14"/>
  <c r="C14" i="14"/>
  <c r="C13" i="14"/>
  <c r="C11" i="14"/>
  <c r="C9" i="14"/>
  <c r="C8" i="14"/>
  <c r="C7" i="14"/>
  <c r="C6" i="14"/>
  <c r="C5" i="14"/>
  <c r="E36" i="13"/>
  <c r="E24" i="13"/>
  <c r="E11" i="13"/>
  <c r="E4" i="13"/>
  <c r="G47" i="13"/>
  <c r="G42" i="13"/>
  <c r="G36" i="13"/>
  <c r="G33" i="13"/>
  <c r="G31" i="13"/>
  <c r="G24" i="13"/>
  <c r="G15" i="13"/>
  <c r="G12" i="13"/>
  <c r="G11" i="13"/>
  <c r="G9" i="13"/>
  <c r="G7" i="13"/>
  <c r="G4" i="13"/>
  <c r="D51" i="13"/>
  <c r="G51" i="13" l="1"/>
  <c r="H24" i="13"/>
  <c r="F11" i="13"/>
  <c r="H11" i="13"/>
  <c r="H31" i="13"/>
  <c r="F24" i="13"/>
  <c r="F36" i="13"/>
  <c r="F4" i="13"/>
  <c r="H42" i="13"/>
  <c r="H4" i="13"/>
  <c r="H12" i="13"/>
  <c r="H47" i="13"/>
  <c r="H7" i="13"/>
  <c r="H15" i="13"/>
  <c r="H33" i="13"/>
  <c r="H9" i="13"/>
  <c r="H36" i="13"/>
  <c r="E30" i="1" l="1"/>
  <c r="E28" i="1"/>
  <c r="E26" i="1"/>
  <c r="E24" i="1"/>
  <c r="F24" i="1" s="1"/>
  <c r="E18" i="1"/>
  <c r="E16" i="1"/>
  <c r="E12" i="1"/>
  <c r="E11" i="1"/>
  <c r="F11" i="1" s="1"/>
  <c r="E9" i="1"/>
  <c r="E6" i="1"/>
  <c r="E4" i="1"/>
  <c r="B34" i="1"/>
  <c r="D34" i="1" s="1"/>
  <c r="D23" i="1"/>
  <c r="D22" i="1"/>
  <c r="D21" i="1"/>
  <c r="D20" i="1"/>
  <c r="D25" i="1"/>
  <c r="D15" i="1"/>
  <c r="D14" i="1"/>
  <c r="D33" i="1"/>
  <c r="D19" i="1"/>
  <c r="D8" i="1"/>
  <c r="D10" i="1"/>
  <c r="D17" i="1"/>
  <c r="D18" i="1"/>
  <c r="D5" i="1"/>
  <c r="D29" i="1"/>
  <c r="D32" i="1"/>
  <c r="D27" i="1"/>
  <c r="D13" i="1"/>
  <c r="D4" i="1"/>
  <c r="D31" i="1"/>
  <c r="D26" i="1"/>
  <c r="D12" i="1"/>
  <c r="D7" i="1"/>
  <c r="D24" i="1"/>
  <c r="D9" i="1"/>
  <c r="D16" i="1"/>
  <c r="D6" i="1"/>
  <c r="D30" i="1"/>
  <c r="D28" i="1"/>
  <c r="D11" i="1"/>
  <c r="F12" i="1" l="1"/>
  <c r="F6" i="1"/>
  <c r="F16" i="1"/>
  <c r="F28" i="1"/>
  <c r="F4" i="1"/>
  <c r="F26" i="1"/>
  <c r="F9" i="1"/>
  <c r="F18" i="1"/>
  <c r="F30" i="1"/>
</calcChain>
</file>

<file path=xl/sharedStrings.xml><?xml version="1.0" encoding="utf-8"?>
<sst xmlns="http://schemas.openxmlformats.org/spreadsheetml/2006/main" count="494" uniqueCount="308">
  <si>
    <t>what sea level rise risks are you most focused on in your work?</t>
  </si>
  <si>
    <t xml:space="preserve">count </t>
  </si>
  <si>
    <t>Health of local ecosystems / Loss of habitat</t>
  </si>
  <si>
    <t>Storm Surge</t>
  </si>
  <si>
    <t>High Tide Events</t>
  </si>
  <si>
    <t xml:space="preserve">SLR impacts on infrastructure </t>
  </si>
  <si>
    <t>Saltwater intrusion</t>
  </si>
  <si>
    <t xml:space="preserve">Inundation patterns for different events </t>
  </si>
  <si>
    <t xml:space="preserve">Coastal erosion / Loss of beaches </t>
  </si>
  <si>
    <t>sunny day flooding</t>
  </si>
  <si>
    <t xml:space="preserve">More frequent storm events / Hurricanes </t>
  </si>
  <si>
    <t>drainage issues</t>
  </si>
  <si>
    <t>Tidal / Riverine flooding</t>
  </si>
  <si>
    <t>Compound flooding / Storm water drainage</t>
  </si>
  <si>
    <t>more frequent storm events</t>
  </si>
  <si>
    <t>health of local ecosystems (marshes etc.) loss of habitat</t>
  </si>
  <si>
    <t xml:space="preserve">groundwater flooding (salt-water intrusion) </t>
  </si>
  <si>
    <t>compound flooding</t>
  </si>
  <si>
    <t>how inundation is happening for different events (tides vs. storms etc.)</t>
  </si>
  <si>
    <t xml:space="preserve">slr flooding of infrastructure (harbor/port/ bridges) </t>
  </si>
  <si>
    <t>other</t>
  </si>
  <si>
    <t>Riverine flooding</t>
  </si>
  <si>
    <t xml:space="preserve">coastal erosion / loss of beaches </t>
  </si>
  <si>
    <t>super swell</t>
  </si>
  <si>
    <t>poor building placement</t>
  </si>
  <si>
    <t>flooding</t>
  </si>
  <si>
    <t xml:space="preserve">high wave run-up (seasonal waves on top of SLR) </t>
  </si>
  <si>
    <t>subsidence</t>
  </si>
  <si>
    <t>Repetitive loss</t>
  </si>
  <si>
    <t>Hurricanes</t>
  </si>
  <si>
    <t xml:space="preserve"> Fisheries &amp; ocean adicification</t>
  </si>
  <si>
    <t>Stormwater</t>
  </si>
  <si>
    <t>Lack of natrual infrastructure</t>
  </si>
  <si>
    <t>dams overtopped</t>
  </si>
  <si>
    <t>slr  on tsunami zones</t>
  </si>
  <si>
    <t>waves on flood exposure</t>
  </si>
  <si>
    <t>saltwater intrusion in surface water</t>
  </si>
  <si>
    <t>challenge: permafrost degradation</t>
  </si>
  <si>
    <t>subduction zones</t>
  </si>
  <si>
    <t>risks to agriculture</t>
  </si>
  <si>
    <t>river salt wedge migration</t>
  </si>
  <si>
    <t>Category</t>
  </si>
  <si>
    <t>Erosion response planning data</t>
  </si>
  <si>
    <t>lack of enforcement and corruption in our institutions that are providing permits to develop our coastal areas, and the gentrification problem that we are experiencing with people from other countries and other states come in buying coastal communities properties and developing them big houses or condos or hotels in the areas where local people used to live or other coastal communities. So we are trying to reduce vulnerability and increase the resilience of these communities.</t>
  </si>
  <si>
    <t xml:space="preserve">info isn't usable for lay people (technical constraints) </t>
  </si>
  <si>
    <t>time constraints</t>
  </si>
  <si>
    <t>political realities, importance of politics and elected officials in prioritizing</t>
  </si>
  <si>
    <t>Implementation / translation - going from knowledge to action/ translating data into policy</t>
  </si>
  <si>
    <t>Conflicting science</t>
  </si>
  <si>
    <t xml:space="preserve">Conflicting value systems </t>
  </si>
  <si>
    <t>Collective action</t>
  </si>
  <si>
    <t>FEMA maps</t>
  </si>
  <si>
    <t>Variation of risk perception</t>
  </si>
  <si>
    <t>Lack of useful information</t>
  </si>
  <si>
    <t>Multi-jurisdictional</t>
  </si>
  <si>
    <t>Lack of regulatory certainty</t>
  </si>
  <si>
    <t>Not beliving in CC</t>
  </si>
  <si>
    <t>Other</t>
  </si>
  <si>
    <t>lack of public understanding</t>
  </si>
  <si>
    <t>lack of staff / capacity</t>
  </si>
  <si>
    <t>lack of local data</t>
  </si>
  <si>
    <t>moving beyond the data now to the long term planning and decision making and setting the policies in place.</t>
  </si>
  <si>
    <t>lack of cultural data and TEK</t>
  </si>
  <si>
    <t>conflicting priorities between community groups</t>
  </si>
  <si>
    <t>lack of funding for implementation</t>
  </si>
  <si>
    <t xml:space="preserve">uncertainty in models / info </t>
  </si>
  <si>
    <t>what to do after DS ends - lack of continued support</t>
  </si>
  <si>
    <t xml:space="preserve">changes in leadership </t>
  </si>
  <si>
    <t>Difficult process</t>
  </si>
  <si>
    <t>Integration / mainstreaming</t>
  </si>
  <si>
    <t>Cost of implementation</t>
  </si>
  <si>
    <t>lack of nearby big city</t>
  </si>
  <si>
    <t>Complexity / heterogeity</t>
  </si>
  <si>
    <t xml:space="preserve">info is inaccurate / outdated (lack of useful info) </t>
  </si>
  <si>
    <t>no state requirements / local responsiblity to find data</t>
  </si>
  <si>
    <t>difficulty communicating science</t>
  </si>
  <si>
    <t>Getting consultants up to speed and making sure they do a good job</t>
  </si>
  <si>
    <t>Lack of credible higher authority to rely on (for local governments its the state agency)</t>
  </si>
  <si>
    <t>Vulnerable populations</t>
  </si>
  <si>
    <t>small rural community</t>
  </si>
  <si>
    <t>Community engagement</t>
  </si>
  <si>
    <t>regulatory environment</t>
  </si>
  <si>
    <t xml:space="preserve">fear of talking about impacts because of the economic implications (managed retreat) </t>
  </si>
  <si>
    <t>funding (piecemeal grants)</t>
  </si>
  <si>
    <t>lack of NBS info</t>
  </si>
  <si>
    <t>lack of regulatory certainty</t>
  </si>
  <si>
    <t>protected area limit strategies</t>
  </si>
  <si>
    <t>lack of internal technical expertise</t>
  </si>
  <si>
    <t xml:space="preserve">difficulty evaluating proposals from consultants </t>
  </si>
  <si>
    <t>biggest problem is convincing politicians, decision makers that this should be taken into consideration for evaluating permits for development in our coastal areas and this has been shown to be very difficult</t>
  </si>
  <si>
    <t>staffing. I would say, you know, certainly within the last few years with staff turnover, it's very hard to keep the institutional memory alive on even on this topic, you know, as I said, I've been at AMC for 18 years, and it's very clear that I have seen many, many rounds of staff come and go on various resiliency and climate teams over the years.</t>
  </si>
  <si>
    <t xml:space="preserve">lack of finances </t>
  </si>
  <si>
    <t>bureaucratic inertia</t>
  </si>
  <si>
    <t>Percent</t>
  </si>
  <si>
    <t>Biophysical - challenges</t>
  </si>
  <si>
    <t>Category Totals</t>
  </si>
  <si>
    <t>Category %</t>
  </si>
  <si>
    <t>Sub-category</t>
  </si>
  <si>
    <t>Commitment / support</t>
  </si>
  <si>
    <t>Conflicting concerns</t>
  </si>
  <si>
    <t>Information</t>
  </si>
  <si>
    <t>Lack of public understaning</t>
  </si>
  <si>
    <t>Political enabling environment</t>
  </si>
  <si>
    <t>Difficulty translating</t>
  </si>
  <si>
    <t>Resources</t>
  </si>
  <si>
    <t>Funding</t>
  </si>
  <si>
    <t>Capacity</t>
  </si>
  <si>
    <t>Multiple actors</t>
  </si>
  <si>
    <t>Political realities</t>
  </si>
  <si>
    <t>Sub-category Total</t>
  </si>
  <si>
    <t>Sub-category Percent</t>
  </si>
  <si>
    <t>Category Total</t>
  </si>
  <si>
    <t>Category Percent</t>
  </si>
  <si>
    <t>Count</t>
  </si>
  <si>
    <t>Commitment / support
22%</t>
  </si>
  <si>
    <t>Lack of public understanding</t>
  </si>
  <si>
    <t>Information
24%</t>
  </si>
  <si>
    <t>Difficulty translating into action</t>
  </si>
  <si>
    <t>Political enabling environment
21%</t>
  </si>
  <si>
    <t>Resources
33%</t>
  </si>
  <si>
    <t>Needs</t>
  </si>
  <si>
    <t>% of respondents reporting this option would be either very or extremely impactful</t>
  </si>
  <si>
    <t>Local scale data collection and on the ground monitoring that is updated on a regular basis (LIDAR, groundwater levels, tide gauges, satellite imagery, SLR sensors etc.)</t>
  </si>
  <si>
    <t>Locally calibrated models that capture interactions leading to compound flooding and increased risks</t>
  </si>
  <si>
    <t>Information about the relative effectiveness of nature based solutions</t>
  </si>
  <si>
    <t>Reliable assessments of the potential long term impacts of large infrastructure projects</t>
  </si>
  <si>
    <t>Information about the influence of waves on flooding</t>
  </si>
  <si>
    <t>Local scale rainfall information</t>
  </si>
  <si>
    <t>Improved information about groundwater heights to understand possible interactions with rising sea levels</t>
  </si>
  <si>
    <t xml:space="preserve">Faster transference between science and practice (more regular model updates that reflect the speed of changes) </t>
  </si>
  <si>
    <t>An extreme hazards layer for use in local modelling</t>
  </si>
  <si>
    <t>Increased availability of hydrodynamic models (e.g. SLOSH or CoSMoS)</t>
  </si>
  <si>
    <t>Robust statistical analysis of future shoreline positions</t>
  </si>
  <si>
    <t>Information on vertical land movement relative to sea level rise</t>
  </si>
  <si>
    <t>Improved riparian models for building buffers</t>
  </si>
  <si>
    <t>A nationally recognized source of data (nationally coordinated effort)</t>
  </si>
  <si>
    <t>Inclusion of traditional ecological knowledge (TEK) into co-production processes</t>
  </si>
  <si>
    <t>Benthic studies to use in natural based solutions planning and impact assessments</t>
  </si>
  <si>
    <t>Social information about how localized climate risks impact mental health</t>
  </si>
  <si>
    <t>Information about fresh water availability and management techniques</t>
  </si>
  <si>
    <t>Information about sea level rise impacts on tsunami zones</t>
  </si>
  <si>
    <t xml:space="preserve">Decision Support </t>
  </si>
  <si>
    <t>Tools that include scenarios of the future that can be used to explore the impacts of alternative decisions</t>
  </si>
  <si>
    <t>Tools that include methods for assessing tradeoffs among options</t>
  </si>
  <si>
    <t>Coastal adaptation best practice examples and suitability tools</t>
  </si>
  <si>
    <t>Tools that allow users to simultaneously weigh short and long-term risks within the same prioritization schema.</t>
  </si>
  <si>
    <t>Assistance translating data into policy and policy to implementation</t>
  </si>
  <si>
    <t>Decision support for individuals looking to protect their own property</t>
  </si>
  <si>
    <t>Additional interpretation of NOAA layers built into the tools to prevent the need for consultants</t>
  </si>
  <si>
    <t>Simplified adaptation pathways that are less quantitatively intense</t>
  </si>
  <si>
    <t>Tools that show step wise sea level rise change as opposed to gradual</t>
  </si>
  <si>
    <t>Tools that help users locate, organize, and display data in new ways</t>
  </si>
  <si>
    <t>Expert assistence in evaluating consultant proposals</t>
  </si>
  <si>
    <t>Communication tools that translate the impacts of sea level rise into economic value</t>
  </si>
  <si>
    <t>Communication Tools and Educational Opportunities</t>
  </si>
  <si>
    <t>Communication tools to use specifically with elected officials</t>
  </si>
  <si>
    <t xml:space="preserve">Communication materials to use with the public that show local impacts of sea level rise (maps, graphic representations of models, story maps etc.) </t>
  </si>
  <si>
    <t>Training and education programs to develop sea level rise experts</t>
  </si>
  <si>
    <t xml:space="preserve">In-person workshops with scientists / experts to explain models / data </t>
  </si>
  <si>
    <t>Coastal manager fellowship for co-production of information with experts</t>
  </si>
  <si>
    <t>Webinar series with scientists about models / data use</t>
  </si>
  <si>
    <t>This is the data for Figure 3</t>
  </si>
  <si>
    <t>This is the data for Figure 4</t>
  </si>
  <si>
    <t>Number</t>
  </si>
  <si>
    <t>Category of biophysical challenge</t>
  </si>
  <si>
    <t>% for column b values</t>
  </si>
  <si>
    <t xml:space="preserve">Social/institutional challenges to info / tool use </t>
  </si>
  <si>
    <t>This is the data for Figure 6</t>
  </si>
  <si>
    <t>Name</t>
  </si>
  <si>
    <t>Primary organization</t>
  </si>
  <si>
    <t>https://stormtools-mainpage-crc-uri.hub.arcgis.com/</t>
  </si>
  <si>
    <t>STORMTOOLS</t>
  </si>
  <si>
    <t>Rhode Island CRMC; © 2019 Coastal Resources Center</t>
  </si>
  <si>
    <t>Local Coverage Data Viewing and Downloading</t>
  </si>
  <si>
    <t>https://www.usgs.gov/centers/pcmsc/science/coastal-storm-modeling-system-cosmos</t>
  </si>
  <si>
    <t>Coastal Storm Modeling System (CoSMoS)</t>
  </si>
  <si>
    <t xml:space="preserve">USGS; Pacific Coastal and Marine Science Center </t>
  </si>
  <si>
    <t>https://cig.uw.edu/projects/interactive-sea-level-rise-data-visualizations/</t>
  </si>
  <si>
    <t>INTERACTIVE SEA LEVEL RISE DATA VISUALIZATIONS</t>
  </si>
  <si>
    <t>Climate Impacts Group UW</t>
  </si>
  <si>
    <t>https://tidesandcurrents.noaa.gov/noaatidepredictions.html?id=8771510</t>
  </si>
  <si>
    <t>NOAA Tide predictions for very specific locations</t>
  </si>
  <si>
    <t>NOAA</t>
  </si>
  <si>
    <t>National Coverage Data Viewing and Downloading</t>
  </si>
  <si>
    <t>https://www.cambridgema.gov/services/floodmap</t>
  </si>
  <si>
    <t>Flood Viewer</t>
  </si>
  <si>
    <t>City of Cambridge</t>
  </si>
  <si>
    <t>Synthesis</t>
  </si>
  <si>
    <t>https://maps.coastalresilience.org/hawaii/</t>
  </si>
  <si>
    <t>Ecosystem Effects of Sea Level Rise</t>
  </si>
  <si>
    <t>Funded by NOAA-NCCOS (done with Univ. Hawaii and TNC)</t>
  </si>
  <si>
    <t>https://www.pacioos.hawaii.edu/shoreline/slr-hawaii/</t>
  </si>
  <si>
    <t>State of Hawaiʻi Sea Level Rise Viewer</t>
  </si>
  <si>
    <t>Pacific Islands Ocean Observing System funded by NOAA</t>
  </si>
  <si>
    <t>https://bcgis.maps.arcgis.com/apps/MapSeries/index.html?appid=19a5119bfb254d7db93e390305c4d4dc</t>
  </si>
  <si>
    <t>Broward County Resilience Dashboard</t>
  </si>
  <si>
    <t>Broward County</t>
  </si>
  <si>
    <t>https://coastadapt.com.au/coastadapt-interactive-map</t>
  </si>
  <si>
    <t>CoastAdapt Shoreline Explorer</t>
  </si>
  <si>
    <t>Australian Government</t>
  </si>
  <si>
    <t>https://hudson.dl.stevens-tech.edu/sfas/d/index.shtml?station=SPPATHP3</t>
  </si>
  <si>
    <t>Urban Ocean Observatory at Davidson Laboratory - Flood Advisory System</t>
  </si>
  <si>
    <t>Stevens Institute of Technology and Davidson University</t>
  </si>
  <si>
    <t>https://www.oneclimatefuture.org/</t>
  </si>
  <si>
    <t>One Climate Future
A Joint Plan for Climate Action - Portland ME</t>
  </si>
  <si>
    <t>One Climate Future</t>
  </si>
  <si>
    <t>Other Resources</t>
  </si>
  <si>
    <t>https://experience.arcgis.com/experience/6243398bbb804cc794fbdfbf2e5a71c0</t>
  </si>
  <si>
    <t>Market to Metacom Climate Resilience and Economic Development Plan</t>
  </si>
  <si>
    <t>Town of Warren, RI</t>
  </si>
  <si>
    <t>https://www.iwr.usace.army.mil/Silver-Jackets/</t>
  </si>
  <si>
    <t>Silver Jackets</t>
  </si>
  <si>
    <t>Nationwide</t>
  </si>
  <si>
    <t>https://mpdv-23.bridges2.psc.edu/#year=1932&amp;map=8.08/29.995/-91.51</t>
  </si>
  <si>
    <t>Louisiana COASTAL MASTER PLAN DATA VIEWER</t>
  </si>
  <si>
    <t>Louisiana</t>
  </si>
  <si>
    <t>https://www.beg.utexas.edu/research/programs/coastal/the-texas-shoreline-change-project</t>
  </si>
  <si>
    <t>The Texas Shoreline Change Project</t>
  </si>
  <si>
    <t>Texas Coastal Management Program and NOAA</t>
  </si>
  <si>
    <t>https://tidesandcurrents.noaa.gov/est/est_station.shtml?stnid=8771510</t>
  </si>
  <si>
    <t>Extreme Water Levels</t>
  </si>
  <si>
    <t>https://sites.wp.odu.edu/HRAdaptationForum/</t>
  </si>
  <si>
    <t>THE HAMPTON ROADS ADAPTATION FORUM</t>
  </si>
  <si>
    <t>ODU</t>
  </si>
  <si>
    <t>https://www.fema.gov/floodplain-management/community-rating-system</t>
  </si>
  <si>
    <t>EPA Community Rating System</t>
  </si>
  <si>
    <t>EPA</t>
  </si>
  <si>
    <t>https://static1.squarespace.com/static/5f4e3852a61c082019fe2a68/t/61ef06e31a411e27f9bf32e1/1643054826858/Coastal+environmental+risk+index+visualizations+BB+and+warren.pdf</t>
  </si>
  <si>
    <t>Coastal Environmental Risk Index Barrington, Bristol &amp; Warren Visualizations</t>
  </si>
  <si>
    <t>URI, Coastal Institute, Sea Grant, CRMC</t>
  </si>
  <si>
    <t>https://portlandme.maps.arcgis.com/apps/MapSeries/index.html?appid=d47ef78ee7b244738a74f8cbbed74ee8</t>
  </si>
  <si>
    <t>Portland, Maine Hurricane Surge Inundation Study</t>
  </si>
  <si>
    <t>City of Portland, ME</t>
  </si>
  <si>
    <t>https://www.vbgov.com/government/departments/public-works/standards-specs/Documents/MARCH%202022%20Design%20Standards%20Manual%20%28002%29.pdf</t>
  </si>
  <si>
    <t>Design Standards Manual</t>
  </si>
  <si>
    <t>CITY OF VIRGINIA BEACH, VIRGINIA DEPARTMENT OF PUBLIC WORKS ENGINEERING GROUP</t>
  </si>
  <si>
    <t>Virginia Beach, VA</t>
  </si>
  <si>
    <t>https://www.coastalatlas.net/index.php/tools/planners/68-slr</t>
  </si>
  <si>
    <t>Oregon Coastal Atlas</t>
  </si>
  <si>
    <t>Coastal Atlas</t>
  </si>
  <si>
    <t>http://explorer.bee.oregonstate.edu/Topic/coastalresilience/</t>
  </si>
  <si>
    <t>Envisioning Oregon's Coastal Futures</t>
  </si>
  <si>
    <t>OSU, OR Sea Grant</t>
  </si>
  <si>
    <t>https://www.oregon.gov/lcd/Commission/Documents/2021-11_Item-10_OGWC_Attachment-C_OR-Estuarine-Resilience-Action-Planning-Talking-Points-OGWC.pdf</t>
  </si>
  <si>
    <t>Oregon Estuarine Resilience Action Planning</t>
  </si>
  <si>
    <t>Oregon Global Warming Commission</t>
  </si>
  <si>
    <t>https://wacoastalnetwork.com/research-and-tools/slr-projections/</t>
  </si>
  <si>
    <t>Sea Level Rise Projections in Washington State</t>
  </si>
  <si>
    <t>WA Coastal Network</t>
  </si>
  <si>
    <t>https://resilientma.mass.gov/map/</t>
  </si>
  <si>
    <t>Resilient MA</t>
  </si>
  <si>
    <t>https://www.mass.gov/info-details/massachusetts-climate-change-assessment</t>
  </si>
  <si>
    <t>Massachusetts Climate Change Assessment</t>
  </si>
  <si>
    <t>State of MA</t>
  </si>
  <si>
    <t>https://www.vbgov.com/government/departments/public-works/comp-sea-level-rise/Pages/default.aspx</t>
  </si>
  <si>
    <t>Sea Level Wise</t>
  </si>
  <si>
    <t>https://storymaps.arcgis.com/stories/2a0d221e55ca48dd8092427b50a98804</t>
  </si>
  <si>
    <t>Alaska's Environmentally Threatened Communities</t>
  </si>
  <si>
    <t>Alaska Division of Geological &amp; Geophysical Surveys</t>
  </si>
  <si>
    <t>https://storymaps.arcgis.com/collections/1ecc423b4af54d28aae59db0be0e99a9</t>
  </si>
  <si>
    <t>Resilient Coast Santa Cruz - Input on Coastal Adaptation</t>
  </si>
  <si>
    <t>City of Santa Cruz</t>
  </si>
  <si>
    <t>https://virtualplanet.tech/santa-cruz</t>
  </si>
  <si>
    <t>SEA LEVEL RISE EXPLORER Santa Cruz</t>
  </si>
  <si>
    <t>https://siliconvalleytwopointzero.org/climateprojections/slr</t>
  </si>
  <si>
    <t>SILICON VALLEY 2.0
Climate Change Preparedness Tool</t>
  </si>
  <si>
    <t>Santa Clara</t>
  </si>
  <si>
    <t>https://www.coastalatlas.net/sealevelriseplanning/</t>
  </si>
  <si>
    <t>Oregon Sea Level Rise Impacts Explorer</t>
  </si>
  <si>
    <t>Benton Oregon</t>
  </si>
  <si>
    <t>https://www.caricoos.org/sea-level-rise?locale=en</t>
  </si>
  <si>
    <r>
      <rPr>
        <sz val="10"/>
        <color theme="1"/>
        <rFont val="Arial"/>
        <family val="2"/>
      </rPr>
      <t xml:space="preserve">Caricoos Integrated Ocean Observing System
</t>
    </r>
    <r>
      <rPr>
        <b/>
        <sz val="10"/>
        <color theme="1"/>
        <rFont val="Arial"/>
        <family val="2"/>
      </rPr>
      <t>** Probably the best future changes tool out there for SLR</t>
    </r>
  </si>
  <si>
    <t xml:space="preserve">NASA Interagency Sea Level Rise Scenario Tool </t>
  </si>
  <si>
    <t>NASA, NOAA, EPA, Rutgers, USGS</t>
  </si>
  <si>
    <t>https://pnwcirc.org/climate-resilience-workbook-series</t>
  </si>
  <si>
    <t>The Climate Resilience Workbook Series</t>
  </si>
  <si>
    <t>Oregon State</t>
  </si>
  <si>
    <t>https://www.derascl.org/</t>
  </si>
  <si>
    <t>Delaware Resilient And Sustainable Communities League</t>
  </si>
  <si>
    <t>DE, NOAA, Delaware Coastal Programs and the Office for Coastal Management, US Department of Commerce</t>
  </si>
  <si>
    <t>https://agc-coastal-soa-dnr.hub.arcgis.com/
https://dggs.alaska.gov/hazards/coastal/baseline-data.html</t>
  </si>
  <si>
    <t>Alaska Geospatial Council, Coastal &amp; Ocean Working Group</t>
  </si>
  <si>
    <t>NOAA, and AGC</t>
  </si>
  <si>
    <t>https://ourcoastourfuture.org/hazard-map/</t>
  </si>
  <si>
    <t>Our Coast Our Future</t>
  </si>
  <si>
    <t>USGS</t>
  </si>
  <si>
    <t>https://oceanservice.noaa.gov/hazards/sealevelrise/sealevelrise-tech-report-sections.html</t>
  </si>
  <si>
    <t>NOAA 2022 Sea Level Rise Technical Report</t>
  </si>
  <si>
    <t>NOAA (NASA is included in the collaborators list)</t>
  </si>
  <si>
    <t xml:space="preserve"> http://www.gulftree.org/</t>
  </si>
  <si>
    <t>Gulf TREE climate tool selection</t>
  </si>
  <si>
    <t>https://sls.geoplan.ufl.edu/use/</t>
  </si>
  <si>
    <t>Sea level Planning Sketch Tool</t>
  </si>
  <si>
    <t>https://coast.noaa.gov/digitalcoast/tools/slr.html</t>
  </si>
  <si>
    <t>NOAA Digital Coast</t>
  </si>
  <si>
    <t>https://coastalresilience.org/tools/apps/</t>
  </si>
  <si>
    <t>Coastal Resilience</t>
  </si>
  <si>
    <t>https://www.climatecentral.org/resources?tab=tools&amp;page=1</t>
  </si>
  <si>
    <t>Climate Central Resources</t>
  </si>
  <si>
    <t xml:space="preserve">NOAA slosh model is usable </t>
  </si>
  <si>
    <t xml:space="preserve">Downscaled NCA data </t>
  </si>
  <si>
    <t>USGS RIver flows (for compound flooding)</t>
  </si>
  <si>
    <t>Microsoft's building footprints layer</t>
  </si>
  <si>
    <t>Site URL</t>
  </si>
  <si>
    <r>
      <rPr>
        <sz val="11"/>
        <color theme="1"/>
        <rFont val="&quot;Open Sans&quot;, sans-serif"/>
      </rPr>
      <t xml:space="preserve">A </t>
    </r>
    <r>
      <rPr>
        <u/>
        <sz val="11"/>
        <color theme="1"/>
        <rFont val="&quot;Open Sans&quot;, sans-serif"/>
      </rPr>
      <t>NASA Interagency Sea Level Rise Scenario Tool</t>
    </r>
    <r>
      <rPr>
        <sz val="11"/>
        <color theme="1"/>
        <rFont val="&quot;Open Sans&quot;, sans-serif"/>
      </rPr>
      <t xml:space="preserve"> provides</t>
    </r>
  </si>
  <si>
    <r>
      <rPr>
        <sz val="10"/>
        <color theme="1"/>
        <rFont val="Arial"/>
        <family val="2"/>
      </rPr>
      <t xml:space="preserve">Framing possibilities instead of just negative: Envision Resilience Narragansett Bay: </t>
    </r>
    <r>
      <rPr>
        <u/>
        <sz val="10"/>
        <color theme="1"/>
        <rFont val="Arial"/>
        <family val="2"/>
      </rPr>
      <t>https://www.envisionresilience.org/narragansett-challenge</t>
    </r>
  </si>
  <si>
    <t>Simple Types</t>
  </si>
  <si>
    <t>This data for Figure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</si>
</sst>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font>
      <sz val="10"/>
      <color rgb="FF000000"/>
      <name val="Arial"/>
      <scheme val="minor"/>
    </font>
    <font>
      <b/>
      <sz val="9"/>
      <color theme="1"/>
      <name val="Arial"/>
      <family val="2"/>
    </font>
    <font>
      <sz val="10"/>
      <color theme="1"/>
      <name val="Arial"/>
      <family val="2"/>
    </font>
    <font>
      <sz val="10"/>
      <color theme="1"/>
      <name val="Arial"/>
      <family val="2"/>
      <scheme val="minor"/>
    </font>
    <font>
      <sz val="9"/>
      <color theme="1"/>
      <name val="Arial"/>
      <family val="2"/>
    </font>
    <font>
      <b/>
      <sz val="10"/>
      <color theme="1"/>
      <name val="Arial"/>
      <family val="2"/>
      <scheme val="minor"/>
    </font>
    <font>
      <sz val="10"/>
      <color rgb="FF000000"/>
      <name val="&quot;Times New Roman&quot;"/>
    </font>
    <font>
      <sz val="10"/>
      <color rgb="FF000000"/>
      <name val="Arial"/>
      <family val="2"/>
      <scheme val="minor"/>
    </font>
    <font>
      <b/>
      <sz val="10"/>
      <color rgb="FF000000"/>
      <name val="Arial"/>
      <family val="2"/>
      <scheme val="minor"/>
    </font>
    <font>
      <b/>
      <sz val="20"/>
      <color rgb="FF000000"/>
      <name val="Arial"/>
      <family val="2"/>
      <scheme val="minor"/>
    </font>
    <font>
      <b/>
      <sz val="12"/>
      <color theme="1"/>
      <name val="Arial"/>
      <family val="2"/>
      <scheme val="minor"/>
    </font>
    <font>
      <b/>
      <sz val="12"/>
      <color theme="1"/>
      <name val="Arial"/>
      <family val="2"/>
    </font>
    <font>
      <b/>
      <sz val="10"/>
      <color theme="1"/>
      <name val="Arial"/>
      <family val="2"/>
    </font>
    <font>
      <sz val="10"/>
      <color rgb="FF6AA84F"/>
      <name val="Arial"/>
      <family val="2"/>
      <scheme val="minor"/>
    </font>
    <font>
      <u/>
      <sz val="10"/>
      <color theme="1"/>
      <name val="Arial"/>
      <family val="2"/>
    </font>
    <font>
      <u/>
      <sz val="11"/>
      <color theme="1"/>
      <name val="&quot;Open Sans&quot;"/>
    </font>
    <font>
      <sz val="11"/>
      <color theme="1"/>
      <name val="&quot;Open Sans&quot;, sans-serif"/>
    </font>
    <font>
      <u/>
      <sz val="11"/>
      <color theme="1"/>
      <name val="&quot;Open Sans&quot;, sans-serif"/>
    </font>
  </fonts>
  <fills count="66">
    <fill>
      <patternFill patternType="none"/>
    </fill>
    <fill>
      <patternFill patternType="gray125"/>
    </fill>
    <fill>
      <patternFill patternType="solid">
        <fgColor rgb="FFFFFF00"/>
        <bgColor rgb="FFFFFF00"/>
      </patternFill>
    </fill>
    <fill>
      <patternFill patternType="solid">
        <fgColor rgb="FFFFE599"/>
        <bgColor rgb="FFFFE599"/>
      </patternFill>
    </fill>
    <fill>
      <patternFill patternType="solid">
        <fgColor rgb="FFEA9999"/>
        <bgColor rgb="FFEA9999"/>
      </patternFill>
    </fill>
    <fill>
      <patternFill patternType="solid">
        <fgColor rgb="FFB4A7D6"/>
        <bgColor rgb="FFB4A7D6"/>
      </patternFill>
    </fill>
    <fill>
      <patternFill patternType="solid">
        <fgColor rgb="FFEAD1DC"/>
        <bgColor rgb="FFEAD1DC"/>
      </patternFill>
    </fill>
    <fill>
      <patternFill patternType="solid">
        <fgColor rgb="FFBF9000"/>
        <bgColor rgb="FFBF9000"/>
      </patternFill>
    </fill>
    <fill>
      <patternFill patternType="solid">
        <fgColor rgb="FF6AA84F"/>
        <bgColor rgb="FF6AA84F"/>
      </patternFill>
    </fill>
    <fill>
      <patternFill patternType="solid">
        <fgColor rgb="FF8E7CC3"/>
        <bgColor rgb="FF8E7CC3"/>
      </patternFill>
    </fill>
    <fill>
      <patternFill patternType="solid">
        <fgColor rgb="FFB6D7A8"/>
        <bgColor rgb="FFB6D7A8"/>
      </patternFill>
    </fill>
    <fill>
      <patternFill patternType="solid">
        <fgColor rgb="FF00FFFF"/>
        <bgColor rgb="FF00FFFF"/>
      </patternFill>
    </fill>
    <fill>
      <patternFill patternType="solid">
        <fgColor rgb="FFFF00FF"/>
        <bgColor rgb="FFFF00FF"/>
      </patternFill>
    </fill>
    <fill>
      <patternFill patternType="solid">
        <fgColor theme="8"/>
        <bgColor theme="8"/>
      </patternFill>
    </fill>
    <fill>
      <patternFill patternType="solid">
        <fgColor rgb="FFFFFFFF"/>
        <bgColor rgb="FFFFFFFF"/>
      </patternFill>
    </fill>
    <fill>
      <patternFill patternType="solid">
        <fgColor rgb="FFA4C2F4"/>
        <bgColor rgb="FFA4C2F4"/>
      </patternFill>
    </fill>
    <fill>
      <patternFill patternType="solid">
        <fgColor rgb="FFE06666"/>
        <bgColor rgb="FFE06666"/>
      </patternFill>
    </fill>
    <fill>
      <patternFill patternType="solid">
        <fgColor rgb="FF93C47D"/>
        <bgColor rgb="FF93C47D"/>
      </patternFill>
    </fill>
    <fill>
      <patternFill patternType="solid">
        <fgColor rgb="FFFFFF00"/>
        <bgColor rgb="FFC9DAF8"/>
      </patternFill>
    </fill>
    <fill>
      <patternFill patternType="solid">
        <fgColor rgb="FFFFFF00"/>
        <bgColor indexed="64"/>
      </patternFill>
    </fill>
    <fill>
      <patternFill patternType="solid">
        <fgColor rgb="FFB6D7A8"/>
        <bgColor rgb="FF00FF00"/>
      </patternFill>
    </fill>
    <fill>
      <patternFill patternType="solid">
        <fgColor rgb="FFB6D7A8"/>
        <bgColor indexed="64"/>
      </patternFill>
    </fill>
    <fill>
      <patternFill patternType="solid">
        <fgColor rgb="FFEA9999"/>
        <bgColor rgb="FF00FF00"/>
      </patternFill>
    </fill>
    <fill>
      <patternFill patternType="solid">
        <fgColor rgb="FFEA9999"/>
        <bgColor indexed="64"/>
      </patternFill>
    </fill>
    <fill>
      <patternFill patternType="solid">
        <fgColor rgb="FFEAD1DC"/>
        <bgColor rgb="FF00FF00"/>
      </patternFill>
    </fill>
    <fill>
      <patternFill patternType="solid">
        <fgColor rgb="FFEAD1DC"/>
        <bgColor indexed="64"/>
      </patternFill>
    </fill>
    <fill>
      <patternFill patternType="solid">
        <fgColor rgb="FFBF9000"/>
        <bgColor rgb="FF00FF00"/>
      </patternFill>
    </fill>
    <fill>
      <patternFill patternType="solid">
        <fgColor rgb="FFBF9000"/>
        <bgColor indexed="64"/>
      </patternFill>
    </fill>
    <fill>
      <patternFill patternType="solid">
        <fgColor rgb="FFFF6D01"/>
        <bgColor theme="8"/>
      </patternFill>
    </fill>
    <fill>
      <patternFill patternType="solid">
        <fgColor rgb="FFFF6D01"/>
        <bgColor rgb="FF00FF00"/>
      </patternFill>
    </fill>
    <fill>
      <patternFill patternType="solid">
        <fgColor rgb="FFFF6D01"/>
        <bgColor indexed="64"/>
      </patternFill>
    </fill>
    <fill>
      <patternFill patternType="solid">
        <fgColor rgb="FF00FFFF"/>
        <bgColor rgb="FF00FF00"/>
      </patternFill>
    </fill>
    <fill>
      <patternFill patternType="solid">
        <fgColor rgb="FF00FFFF"/>
        <bgColor indexed="64"/>
      </patternFill>
    </fill>
    <fill>
      <patternFill patternType="solid">
        <fgColor rgb="FF6AA84F"/>
        <bgColor rgb="FF00FF00"/>
      </patternFill>
    </fill>
    <fill>
      <patternFill patternType="solid">
        <fgColor rgb="FF6AA84F"/>
        <bgColor indexed="64"/>
      </patternFill>
    </fill>
    <fill>
      <patternFill patternType="solid">
        <fgColor rgb="FFB4A7D6"/>
        <bgColor rgb="FF00FF00"/>
      </patternFill>
    </fill>
    <fill>
      <patternFill patternType="solid">
        <fgColor rgb="FFB4A7D6"/>
        <bgColor indexed="64"/>
      </patternFill>
    </fill>
    <fill>
      <patternFill patternType="solid">
        <fgColor rgb="FFFFE599"/>
        <bgColor rgb="FF00FF00"/>
      </patternFill>
    </fill>
    <fill>
      <patternFill patternType="solid">
        <fgColor rgb="FFFFE599"/>
        <bgColor indexed="64"/>
      </patternFill>
    </fill>
    <fill>
      <patternFill patternType="solid">
        <fgColor rgb="FFFF00FF"/>
        <bgColor rgb="FF00FF00"/>
      </patternFill>
    </fill>
    <fill>
      <patternFill patternType="solid">
        <fgColor rgb="FFFF00FF"/>
        <bgColor indexed="64"/>
      </patternFill>
    </fill>
    <fill>
      <patternFill patternType="solid">
        <fgColor rgb="FF8E7CC3"/>
        <bgColor rgb="FF00FF00"/>
      </patternFill>
    </fill>
    <fill>
      <patternFill patternType="solid">
        <fgColor rgb="FF8E7CC3"/>
        <bgColor indexed="64"/>
      </patternFill>
    </fill>
    <fill>
      <patternFill patternType="solid">
        <fgColor rgb="FFFFFF00"/>
        <bgColor rgb="FF00FF00"/>
      </patternFill>
    </fill>
    <fill>
      <patternFill patternType="solid">
        <fgColor rgb="FF93C47D"/>
        <bgColor indexed="64"/>
      </patternFill>
    </fill>
    <fill>
      <patternFill patternType="solid">
        <fgColor rgb="FFA4C2F4"/>
        <bgColor indexed="64"/>
      </patternFill>
    </fill>
    <fill>
      <patternFill patternType="solid">
        <fgColor rgb="FFE06666"/>
        <bgColor indexed="64"/>
      </patternFill>
    </fill>
    <fill>
      <patternFill patternType="solid">
        <fgColor rgb="FFEAD1DC"/>
        <bgColor rgb="FF9900FF"/>
      </patternFill>
    </fill>
    <fill>
      <patternFill patternType="solid">
        <fgColor rgb="FFEAD1DC"/>
        <bgColor rgb="FFC27BA0"/>
      </patternFill>
    </fill>
    <fill>
      <patternFill patternType="solid">
        <fgColor rgb="FFFF00FF"/>
        <bgColor rgb="FFFFE599"/>
      </patternFill>
    </fill>
    <fill>
      <patternFill patternType="solid">
        <fgColor rgb="FFE56AFF"/>
        <bgColor rgb="FFFFFF00"/>
      </patternFill>
    </fill>
    <fill>
      <patternFill patternType="solid">
        <fgColor rgb="FFE56AFF"/>
        <bgColor indexed="64"/>
      </patternFill>
    </fill>
    <fill>
      <patternFill patternType="solid">
        <fgColor theme="4" tint="0.79998168889431442"/>
        <bgColor rgb="FF9900FF"/>
      </patternFill>
    </fill>
    <fill>
      <patternFill patternType="solid">
        <fgColor theme="4" tint="0.79998168889431442"/>
        <bgColor indexed="64"/>
      </patternFill>
    </fill>
    <fill>
      <patternFill patternType="solid">
        <fgColor theme="7" tint="0.79998168889431442"/>
        <bgColor rgb="FF9900FF"/>
      </patternFill>
    </fill>
    <fill>
      <patternFill patternType="solid">
        <fgColor theme="7" tint="0.79998168889431442"/>
        <bgColor indexed="64"/>
      </patternFill>
    </fill>
    <fill>
      <patternFill patternType="solid">
        <fgColor theme="7" tint="0.79998168889431442"/>
        <bgColor rgb="FF00FF00"/>
      </patternFill>
    </fill>
    <fill>
      <patternFill patternType="solid">
        <fgColor rgb="FF00B050"/>
        <bgColor rgb="FFFF9900"/>
      </patternFill>
    </fill>
    <fill>
      <patternFill patternType="solid">
        <fgColor rgb="FF00B050"/>
        <bgColor indexed="64"/>
      </patternFill>
    </fill>
    <fill>
      <patternFill patternType="solid">
        <fgColor rgb="FF00B050"/>
        <bgColor rgb="FFBF9000"/>
      </patternFill>
    </fill>
    <fill>
      <patternFill patternType="solid">
        <fgColor theme="5" tint="0.59999389629810485"/>
        <bgColor rgb="FFA2C4C9"/>
      </patternFill>
    </fill>
    <fill>
      <patternFill patternType="solid">
        <fgColor theme="5" tint="0.59999389629810485"/>
        <bgColor indexed="64"/>
      </patternFill>
    </fill>
    <fill>
      <patternFill patternType="solid">
        <fgColor rgb="FFC00000"/>
        <bgColor rgb="FFD9D2E9"/>
      </patternFill>
    </fill>
    <fill>
      <patternFill patternType="solid">
        <fgColor rgb="FFC00000"/>
        <bgColor indexed="64"/>
      </patternFill>
    </fill>
    <fill>
      <patternFill patternType="solid">
        <fgColor rgb="FFFFFF00"/>
        <bgColor rgb="FFFFF2CC"/>
      </patternFill>
    </fill>
    <fill>
      <patternFill patternType="solid">
        <fgColor theme="6" tint="0.79998168889431442"/>
        <bgColor indexed="64"/>
      </patternFill>
    </fill>
  </fills>
  <borders count="1">
    <border>
      <left/>
      <right/>
      <top/>
      <bottom/>
      <diagonal/>
    </border>
  </borders>
  <cellStyleXfs count="2">
    <xf numFmtId="0" fontId="0" fillId="0" borderId="0"/>
    <xf numFmtId="0" fontId="7" fillId="0" borderId="0"/>
  </cellStyleXfs>
  <cellXfs count="165">
    <xf numFmtId="0" fontId="0" fillId="0" borderId="0" xfId="0"/>
    <xf numFmtId="0" fontId="3" fillId="0" borderId="0" xfId="0" applyFont="1"/>
    <xf numFmtId="9" fontId="3" fillId="0" borderId="0" xfId="0" applyNumberFormat="1" applyFont="1"/>
    <xf numFmtId="0" fontId="4" fillId="3" borderId="0" xfId="0" applyFont="1" applyFill="1" applyAlignment="1">
      <alignment wrapText="1"/>
    </xf>
    <xf numFmtId="0" fontId="4" fillId="4" borderId="0" xfId="0" applyFont="1" applyFill="1" applyAlignment="1">
      <alignment wrapText="1"/>
    </xf>
    <xf numFmtId="0" fontId="4" fillId="5" borderId="0" xfId="0" applyFont="1" applyFill="1" applyAlignment="1">
      <alignment wrapText="1"/>
    </xf>
    <xf numFmtId="0" fontId="4" fillId="6" borderId="0" xfId="0" applyFont="1" applyFill="1" applyAlignment="1">
      <alignment wrapText="1"/>
    </xf>
    <xf numFmtId="0" fontId="4" fillId="7" borderId="0" xfId="0" applyFont="1" applyFill="1" applyAlignment="1">
      <alignment wrapText="1"/>
    </xf>
    <xf numFmtId="0" fontId="4" fillId="8" borderId="0" xfId="0" applyFont="1" applyFill="1" applyAlignment="1">
      <alignment wrapText="1"/>
    </xf>
    <xf numFmtId="0" fontId="3" fillId="9" borderId="0" xfId="0" applyFont="1" applyFill="1" applyAlignment="1">
      <alignment wrapText="1"/>
    </xf>
    <xf numFmtId="0" fontId="3" fillId="10" borderId="0" xfId="0" applyFont="1" applyFill="1" applyAlignment="1">
      <alignment wrapText="1"/>
    </xf>
    <xf numFmtId="0" fontId="4" fillId="11" borderId="0" xfId="0" applyFont="1" applyFill="1" applyAlignment="1">
      <alignment wrapText="1"/>
    </xf>
    <xf numFmtId="0" fontId="4" fillId="12" borderId="0" xfId="0" applyFont="1" applyFill="1" applyAlignment="1">
      <alignment wrapText="1"/>
    </xf>
    <xf numFmtId="0" fontId="3" fillId="13" borderId="0" xfId="0" applyFont="1" applyFill="1" applyAlignment="1">
      <alignment wrapText="1"/>
    </xf>
    <xf numFmtId="0" fontId="5" fillId="2" borderId="0" xfId="0" applyFont="1" applyFill="1"/>
    <xf numFmtId="0" fontId="4" fillId="0" borderId="0" xfId="0" applyFont="1" applyAlignment="1">
      <alignment wrapText="1"/>
    </xf>
    <xf numFmtId="0" fontId="3" fillId="0" borderId="0" xfId="0" applyFont="1" applyAlignment="1">
      <alignment wrapText="1"/>
    </xf>
    <xf numFmtId="0" fontId="8" fillId="0" borderId="0" xfId="0" applyFont="1"/>
    <xf numFmtId="0" fontId="1" fillId="18" borderId="0" xfId="0" applyFont="1" applyFill="1" applyAlignment="1">
      <alignment wrapText="1"/>
    </xf>
    <xf numFmtId="1" fontId="3" fillId="19" borderId="0" xfId="0" applyNumberFormat="1" applyFont="1" applyFill="1"/>
    <xf numFmtId="0" fontId="5" fillId="19" borderId="0" xfId="0" applyFont="1" applyFill="1"/>
    <xf numFmtId="1" fontId="5" fillId="19" borderId="0" xfId="0" applyNumberFormat="1" applyFont="1" applyFill="1"/>
    <xf numFmtId="0" fontId="3" fillId="20" borderId="0" xfId="0" applyFont="1" applyFill="1"/>
    <xf numFmtId="10" fontId="3" fillId="21" borderId="0" xfId="0" applyNumberFormat="1" applyFont="1" applyFill="1"/>
    <xf numFmtId="1" fontId="3" fillId="21" borderId="0" xfId="0" applyNumberFormat="1" applyFont="1" applyFill="1"/>
    <xf numFmtId="9" fontId="3" fillId="21" borderId="0" xfId="0" applyNumberFormat="1" applyFont="1" applyFill="1"/>
    <xf numFmtId="0" fontId="3" fillId="21" borderId="0" xfId="0" applyFont="1" applyFill="1"/>
    <xf numFmtId="0" fontId="3" fillId="22" borderId="0" xfId="0" applyFont="1" applyFill="1"/>
    <xf numFmtId="10" fontId="3" fillId="23" borderId="0" xfId="0" applyNumberFormat="1" applyFont="1" applyFill="1"/>
    <xf numFmtId="1" fontId="3" fillId="23" borderId="0" xfId="0" applyNumberFormat="1" applyFont="1" applyFill="1"/>
    <xf numFmtId="9" fontId="3" fillId="23" borderId="0" xfId="0" applyNumberFormat="1" applyFont="1" applyFill="1"/>
    <xf numFmtId="0" fontId="0" fillId="23" borderId="0" xfId="0" applyFill="1"/>
    <xf numFmtId="0" fontId="3" fillId="24" borderId="0" xfId="0" applyFont="1" applyFill="1"/>
    <xf numFmtId="10" fontId="3" fillId="25" borderId="0" xfId="0" applyNumberFormat="1" applyFont="1" applyFill="1"/>
    <xf numFmtId="1" fontId="3" fillId="25" borderId="0" xfId="0" applyNumberFormat="1" applyFont="1" applyFill="1"/>
    <xf numFmtId="9" fontId="3" fillId="25" borderId="0" xfId="0" applyNumberFormat="1" applyFont="1" applyFill="1"/>
    <xf numFmtId="0" fontId="0" fillId="25" borderId="0" xfId="0" applyFill="1"/>
    <xf numFmtId="0" fontId="3" fillId="26" borderId="0" xfId="0" applyFont="1" applyFill="1"/>
    <xf numFmtId="10" fontId="3" fillId="27" borderId="0" xfId="0" applyNumberFormat="1" applyFont="1" applyFill="1"/>
    <xf numFmtId="1" fontId="3" fillId="27" borderId="0" xfId="0" applyNumberFormat="1" applyFont="1" applyFill="1"/>
    <xf numFmtId="9" fontId="3" fillId="27" borderId="0" xfId="0" applyNumberFormat="1" applyFont="1" applyFill="1"/>
    <xf numFmtId="0" fontId="0" fillId="27" borderId="0" xfId="0" applyFill="1"/>
    <xf numFmtId="0" fontId="3" fillId="28" borderId="0" xfId="0" applyFont="1" applyFill="1" applyAlignment="1">
      <alignment wrapText="1"/>
    </xf>
    <xf numFmtId="0" fontId="3" fillId="29" borderId="0" xfId="0" applyFont="1" applyFill="1"/>
    <xf numFmtId="10" fontId="3" fillId="30" borderId="0" xfId="0" applyNumberFormat="1" applyFont="1" applyFill="1"/>
    <xf numFmtId="1" fontId="3" fillId="30" borderId="0" xfId="0" applyNumberFormat="1" applyFont="1" applyFill="1"/>
    <xf numFmtId="9" fontId="3" fillId="30" borderId="0" xfId="0" applyNumberFormat="1" applyFont="1" applyFill="1"/>
    <xf numFmtId="0" fontId="0" fillId="30" borderId="0" xfId="0" applyFill="1"/>
    <xf numFmtId="0" fontId="3" fillId="31" borderId="0" xfId="0" applyFont="1" applyFill="1"/>
    <xf numFmtId="10" fontId="3" fillId="32" borderId="0" xfId="0" applyNumberFormat="1" applyFont="1" applyFill="1"/>
    <xf numFmtId="1" fontId="3" fillId="32" borderId="0" xfId="0" applyNumberFormat="1" applyFont="1" applyFill="1"/>
    <xf numFmtId="9" fontId="3" fillId="32" borderId="0" xfId="0" applyNumberFormat="1" applyFont="1" applyFill="1"/>
    <xf numFmtId="0" fontId="0" fillId="32" borderId="0" xfId="0" applyFill="1"/>
    <xf numFmtId="0" fontId="3" fillId="33" borderId="0" xfId="0" applyFont="1" applyFill="1"/>
    <xf numFmtId="10" fontId="3" fillId="34" borderId="0" xfId="0" applyNumberFormat="1" applyFont="1" applyFill="1"/>
    <xf numFmtId="1" fontId="3" fillId="34" borderId="0" xfId="0" applyNumberFormat="1" applyFont="1" applyFill="1"/>
    <xf numFmtId="9" fontId="3" fillId="34" borderId="0" xfId="0" applyNumberFormat="1" applyFont="1" applyFill="1"/>
    <xf numFmtId="0" fontId="0" fillId="34" borderId="0" xfId="0" applyFill="1"/>
    <xf numFmtId="0" fontId="3" fillId="35" borderId="0" xfId="0" applyFont="1" applyFill="1"/>
    <xf numFmtId="10" fontId="3" fillId="36" borderId="0" xfId="0" applyNumberFormat="1" applyFont="1" applyFill="1"/>
    <xf numFmtId="1" fontId="3" fillId="36" borderId="0" xfId="0" applyNumberFormat="1" applyFont="1" applyFill="1"/>
    <xf numFmtId="9" fontId="3" fillId="36" borderId="0" xfId="0" applyNumberFormat="1" applyFont="1" applyFill="1"/>
    <xf numFmtId="0" fontId="3" fillId="37" borderId="0" xfId="0" applyFont="1" applyFill="1"/>
    <xf numFmtId="10" fontId="3" fillId="38" borderId="0" xfId="0" applyNumberFormat="1" applyFont="1" applyFill="1"/>
    <xf numFmtId="1" fontId="3" fillId="38" borderId="0" xfId="0" applyNumberFormat="1" applyFont="1" applyFill="1"/>
    <xf numFmtId="9" fontId="3" fillId="38" borderId="0" xfId="0" applyNumberFormat="1" applyFont="1" applyFill="1"/>
    <xf numFmtId="0" fontId="0" fillId="38" borderId="0" xfId="0" applyFill="1"/>
    <xf numFmtId="0" fontId="3" fillId="39" borderId="0" xfId="0" applyFont="1" applyFill="1"/>
    <xf numFmtId="10" fontId="3" fillId="40" borderId="0" xfId="0" applyNumberFormat="1" applyFont="1" applyFill="1"/>
    <xf numFmtId="1" fontId="3" fillId="40" borderId="0" xfId="0" applyNumberFormat="1" applyFont="1" applyFill="1"/>
    <xf numFmtId="9" fontId="3" fillId="40" borderId="0" xfId="0" applyNumberFormat="1" applyFont="1" applyFill="1"/>
    <xf numFmtId="0" fontId="0" fillId="40" borderId="0" xfId="0" applyFill="1"/>
    <xf numFmtId="0" fontId="3" fillId="41" borderId="0" xfId="0" applyFont="1" applyFill="1"/>
    <xf numFmtId="10" fontId="3" fillId="42" borderId="0" xfId="0" applyNumberFormat="1" applyFont="1" applyFill="1"/>
    <xf numFmtId="1" fontId="3" fillId="42" borderId="0" xfId="0" applyNumberFormat="1" applyFont="1" applyFill="1"/>
    <xf numFmtId="9" fontId="3" fillId="42" borderId="0" xfId="0" applyNumberFormat="1" applyFont="1" applyFill="1"/>
    <xf numFmtId="0" fontId="0" fillId="42" borderId="0" xfId="0" applyFill="1"/>
    <xf numFmtId="1" fontId="0" fillId="0" borderId="0" xfId="0" applyNumberFormat="1"/>
    <xf numFmtId="0" fontId="3" fillId="19" borderId="0" xfId="0" applyFont="1" applyFill="1" applyAlignment="1">
      <alignment wrapText="1"/>
    </xf>
    <xf numFmtId="0" fontId="3" fillId="43" borderId="0" xfId="0" applyFont="1" applyFill="1"/>
    <xf numFmtId="10" fontId="3" fillId="19" borderId="0" xfId="0" applyNumberFormat="1" applyFont="1" applyFill="1"/>
    <xf numFmtId="0" fontId="0" fillId="19" borderId="0" xfId="0" applyFill="1"/>
    <xf numFmtId="0" fontId="3" fillId="0" borderId="0" xfId="1" applyFont="1" applyAlignment="1">
      <alignment horizontal="center"/>
    </xf>
    <xf numFmtId="0" fontId="3" fillId="0" borderId="0" xfId="1" applyFont="1"/>
    <xf numFmtId="0" fontId="7" fillId="0" borderId="0" xfId="1"/>
    <xf numFmtId="0" fontId="7" fillId="0" borderId="0" xfId="1" applyAlignment="1">
      <alignment horizontal="center"/>
    </xf>
    <xf numFmtId="0" fontId="3" fillId="0" borderId="0" xfId="1" applyFont="1" applyAlignment="1">
      <alignment wrapText="1"/>
    </xf>
    <xf numFmtId="9" fontId="3" fillId="0" borderId="0" xfId="1" applyNumberFormat="1" applyFont="1" applyAlignment="1">
      <alignment horizontal="center"/>
    </xf>
    <xf numFmtId="9" fontId="7" fillId="0" borderId="0" xfId="1" applyNumberFormat="1"/>
    <xf numFmtId="0" fontId="1" fillId="18" borderId="0" xfId="1" applyFont="1" applyFill="1" applyAlignment="1">
      <alignment horizontal="left" vertical="center" wrapText="1"/>
    </xf>
    <xf numFmtId="0" fontId="5" fillId="19" borderId="0" xfId="1" applyFont="1" applyFill="1" applyAlignment="1">
      <alignment horizontal="left" vertical="center"/>
    </xf>
    <xf numFmtId="9" fontId="5" fillId="19" borderId="0" xfId="1" applyNumberFormat="1" applyFont="1" applyFill="1" applyAlignment="1">
      <alignment horizontal="left" vertical="center"/>
    </xf>
    <xf numFmtId="0" fontId="3" fillId="15" borderId="0" xfId="1" applyFont="1" applyFill="1" applyAlignment="1">
      <alignment horizontal="left" vertical="center" wrapText="1"/>
    </xf>
    <xf numFmtId="0" fontId="7" fillId="45" borderId="0" xfId="1" applyFill="1" applyAlignment="1">
      <alignment horizontal="left" vertical="center"/>
    </xf>
    <xf numFmtId="0" fontId="3" fillId="45" borderId="0" xfId="1" applyFont="1" applyFill="1" applyAlignment="1">
      <alignment horizontal="left" vertical="center"/>
    </xf>
    <xf numFmtId="9" fontId="3" fillId="45" borderId="0" xfId="1" applyNumberFormat="1" applyFont="1" applyFill="1" applyAlignment="1">
      <alignment horizontal="left" vertical="center"/>
    </xf>
    <xf numFmtId="0" fontId="3" fillId="9" borderId="0" xfId="1" applyFont="1" applyFill="1" applyAlignment="1">
      <alignment horizontal="left" vertical="center" wrapText="1"/>
    </xf>
    <xf numFmtId="0" fontId="7" fillId="42" borderId="0" xfId="1" applyFill="1" applyAlignment="1">
      <alignment horizontal="left" vertical="center"/>
    </xf>
    <xf numFmtId="0" fontId="3" fillId="42" borderId="0" xfId="1" applyFont="1" applyFill="1" applyAlignment="1">
      <alignment horizontal="left" vertical="center"/>
    </xf>
    <xf numFmtId="9" fontId="3" fillId="42" borderId="0" xfId="1" applyNumberFormat="1" applyFont="1" applyFill="1" applyAlignment="1">
      <alignment horizontal="left" vertical="center"/>
    </xf>
    <xf numFmtId="0" fontId="3" fillId="52" borderId="0" xfId="1" applyFont="1" applyFill="1" applyAlignment="1">
      <alignment horizontal="left" vertical="center" wrapText="1"/>
    </xf>
    <xf numFmtId="0" fontId="3" fillId="53" borderId="0" xfId="1" applyFont="1" applyFill="1" applyAlignment="1">
      <alignment horizontal="left" vertical="center"/>
    </xf>
    <xf numFmtId="9" fontId="3" fillId="53" borderId="0" xfId="1" applyNumberFormat="1" applyFont="1" applyFill="1" applyAlignment="1">
      <alignment horizontal="left" vertical="center"/>
    </xf>
    <xf numFmtId="0" fontId="3" fillId="50" borderId="0" xfId="1" applyFont="1" applyFill="1" applyAlignment="1">
      <alignment horizontal="left" vertical="center" wrapText="1"/>
    </xf>
    <xf numFmtId="49" fontId="3" fillId="51" borderId="0" xfId="1" applyNumberFormat="1" applyFont="1" applyFill="1" applyAlignment="1">
      <alignment horizontal="left" vertical="center"/>
    </xf>
    <xf numFmtId="0" fontId="3" fillId="51" borderId="0" xfId="1" applyFont="1" applyFill="1" applyAlignment="1">
      <alignment horizontal="left" vertical="center"/>
    </xf>
    <xf numFmtId="9" fontId="3" fillId="51" borderId="0" xfId="1" applyNumberFormat="1" applyFont="1" applyFill="1" applyAlignment="1">
      <alignment horizontal="left" vertical="center"/>
    </xf>
    <xf numFmtId="0" fontId="3" fillId="49" borderId="0" xfId="1" applyFont="1" applyFill="1" applyAlignment="1">
      <alignment horizontal="left" vertical="center" wrapText="1"/>
    </xf>
    <xf numFmtId="49" fontId="3" fillId="40" borderId="0" xfId="1" applyNumberFormat="1" applyFont="1" applyFill="1" applyAlignment="1">
      <alignment horizontal="left" vertical="center"/>
    </xf>
    <xf numFmtId="0" fontId="3" fillId="40" borderId="0" xfId="1" applyFont="1" applyFill="1" applyAlignment="1">
      <alignment horizontal="left" vertical="center"/>
    </xf>
    <xf numFmtId="9" fontId="3" fillId="40" borderId="0" xfId="1" applyNumberFormat="1" applyFont="1" applyFill="1" applyAlignment="1">
      <alignment horizontal="left" vertical="center"/>
    </xf>
    <xf numFmtId="0" fontId="3" fillId="47" borderId="0" xfId="1" applyFont="1" applyFill="1" applyAlignment="1">
      <alignment horizontal="left" vertical="center" wrapText="1"/>
    </xf>
    <xf numFmtId="49" fontId="3" fillId="25" borderId="0" xfId="1" applyNumberFormat="1" applyFont="1" applyFill="1" applyAlignment="1">
      <alignment horizontal="left" vertical="center"/>
    </xf>
    <xf numFmtId="0" fontId="3" fillId="6" borderId="0" xfId="1" applyFont="1" applyFill="1" applyAlignment="1">
      <alignment horizontal="left" vertical="center" wrapText="1"/>
    </xf>
    <xf numFmtId="0" fontId="3" fillId="25" borderId="0" xfId="1" applyFont="1" applyFill="1" applyAlignment="1">
      <alignment horizontal="left" vertical="center"/>
    </xf>
    <xf numFmtId="9" fontId="3" fillId="25" borderId="0" xfId="1" applyNumberFormat="1" applyFont="1" applyFill="1" applyAlignment="1">
      <alignment horizontal="left" vertical="center"/>
    </xf>
    <xf numFmtId="0" fontId="3" fillId="48" borderId="0" xfId="1" applyFont="1" applyFill="1" applyAlignment="1">
      <alignment horizontal="left" vertical="center" wrapText="1"/>
    </xf>
    <xf numFmtId="0" fontId="6" fillId="60" borderId="0" xfId="1" applyFont="1" applyFill="1" applyAlignment="1">
      <alignment horizontal="left" vertical="center" wrapText="1"/>
    </xf>
    <xf numFmtId="0" fontId="7" fillId="61" borderId="0" xfId="1" applyFill="1" applyAlignment="1">
      <alignment horizontal="left" vertical="center"/>
    </xf>
    <xf numFmtId="0" fontId="3" fillId="61" borderId="0" xfId="1" applyFont="1" applyFill="1" applyAlignment="1">
      <alignment horizontal="left" vertical="center"/>
    </xf>
    <xf numFmtId="9" fontId="3" fillId="61" borderId="0" xfId="1" applyNumberFormat="1" applyFont="1" applyFill="1" applyAlignment="1">
      <alignment horizontal="left" vertical="center"/>
    </xf>
    <xf numFmtId="0" fontId="3" fillId="62" borderId="0" xfId="1" applyFont="1" applyFill="1" applyAlignment="1">
      <alignment horizontal="left" vertical="center" wrapText="1"/>
    </xf>
    <xf numFmtId="0" fontId="7" fillId="63" borderId="0" xfId="1" applyFill="1" applyAlignment="1">
      <alignment horizontal="left" vertical="center"/>
    </xf>
    <xf numFmtId="0" fontId="3" fillId="63" borderId="0" xfId="1" applyFont="1" applyFill="1" applyAlignment="1">
      <alignment horizontal="left" vertical="center"/>
    </xf>
    <xf numFmtId="9" fontId="3" fillId="63" borderId="0" xfId="1" applyNumberFormat="1" applyFont="1" applyFill="1" applyAlignment="1">
      <alignment horizontal="left" vertical="center"/>
    </xf>
    <xf numFmtId="0" fontId="6" fillId="16" borderId="0" xfId="1" applyFont="1" applyFill="1" applyAlignment="1">
      <alignment horizontal="left" vertical="center" wrapText="1"/>
    </xf>
    <xf numFmtId="0" fontId="7" fillId="46" borderId="0" xfId="1" applyFill="1" applyAlignment="1">
      <alignment horizontal="left" vertical="center"/>
    </xf>
    <xf numFmtId="0" fontId="3" fillId="46" borderId="0" xfId="1" applyFont="1" applyFill="1" applyAlignment="1">
      <alignment horizontal="left" vertical="center"/>
    </xf>
    <xf numFmtId="9" fontId="3" fillId="46" borderId="0" xfId="1" applyNumberFormat="1" applyFont="1" applyFill="1" applyAlignment="1">
      <alignment horizontal="left" vertical="center"/>
    </xf>
    <xf numFmtId="0" fontId="6" fillId="57" borderId="0" xfId="1" applyFont="1" applyFill="1" applyAlignment="1">
      <alignment horizontal="left" vertical="center" wrapText="1"/>
    </xf>
    <xf numFmtId="0" fontId="3" fillId="58" borderId="0" xfId="1" applyFont="1" applyFill="1" applyAlignment="1">
      <alignment horizontal="left" vertical="center"/>
    </xf>
    <xf numFmtId="9" fontId="3" fillId="58" borderId="0" xfId="1" applyNumberFormat="1" applyFont="1" applyFill="1" applyAlignment="1">
      <alignment horizontal="left" vertical="center"/>
    </xf>
    <xf numFmtId="0" fontId="6" fillId="59" borderId="0" xfId="1" applyFont="1" applyFill="1" applyAlignment="1">
      <alignment horizontal="left" vertical="center" wrapText="1"/>
    </xf>
    <xf numFmtId="0" fontId="3" fillId="17" borderId="0" xfId="1" applyFont="1" applyFill="1" applyAlignment="1">
      <alignment horizontal="left" vertical="center" wrapText="1"/>
    </xf>
    <xf numFmtId="0" fontId="3" fillId="44" borderId="0" xfId="1" applyFont="1" applyFill="1" applyAlignment="1">
      <alignment horizontal="left" vertical="center"/>
    </xf>
    <xf numFmtId="9" fontId="3" fillId="44" borderId="0" xfId="1" applyNumberFormat="1" applyFont="1" applyFill="1" applyAlignment="1">
      <alignment horizontal="left" vertical="center"/>
    </xf>
    <xf numFmtId="0" fontId="3" fillId="54" borderId="0" xfId="1" applyFont="1" applyFill="1" applyAlignment="1">
      <alignment horizontal="left" vertical="center" wrapText="1"/>
    </xf>
    <xf numFmtId="0" fontId="3" fillId="55" borderId="0" xfId="1" applyFont="1" applyFill="1" applyAlignment="1">
      <alignment horizontal="left" vertical="center"/>
    </xf>
    <xf numFmtId="9" fontId="3" fillId="55" borderId="0" xfId="1" applyNumberFormat="1" applyFont="1" applyFill="1" applyAlignment="1">
      <alignment horizontal="left" vertical="center"/>
    </xf>
    <xf numFmtId="0" fontId="3" fillId="56" borderId="0" xfId="1" applyFont="1" applyFill="1" applyAlignment="1">
      <alignment horizontal="left" vertical="center" wrapText="1"/>
    </xf>
    <xf numFmtId="9" fontId="3" fillId="0" borderId="0" xfId="1" applyNumberFormat="1" applyFont="1"/>
    <xf numFmtId="164" fontId="3" fillId="0" borderId="0" xfId="1" applyNumberFormat="1" applyFont="1"/>
    <xf numFmtId="0" fontId="6" fillId="0" borderId="0" xfId="1" applyFont="1" applyAlignment="1">
      <alignment wrapText="1"/>
    </xf>
    <xf numFmtId="0" fontId="3" fillId="14" borderId="0" xfId="1" applyFont="1" applyFill="1"/>
    <xf numFmtId="9" fontId="3" fillId="0" borderId="0" xfId="1" applyNumberFormat="1" applyFont="1" applyAlignment="1">
      <alignment horizontal="center" wrapText="1"/>
    </xf>
    <xf numFmtId="0" fontId="3" fillId="2" borderId="0" xfId="1" applyFont="1" applyFill="1"/>
    <xf numFmtId="0" fontId="2" fillId="0" borderId="0" xfId="1" applyFont="1" applyAlignment="1">
      <alignment horizontal="right"/>
    </xf>
    <xf numFmtId="0" fontId="6" fillId="0" borderId="0" xfId="1" applyFont="1"/>
    <xf numFmtId="0" fontId="9" fillId="0" borderId="0" xfId="0" applyFont="1" applyAlignment="1">
      <alignment horizontal="center" vertical="center"/>
    </xf>
    <xf numFmtId="0" fontId="9" fillId="0" borderId="0" xfId="1" applyFont="1" applyAlignment="1">
      <alignment horizontal="center" vertical="center"/>
    </xf>
    <xf numFmtId="0" fontId="6" fillId="11" borderId="0" xfId="1" applyFont="1" applyFill="1" applyAlignment="1">
      <alignment horizontal="center" wrapText="1"/>
    </xf>
    <xf numFmtId="0" fontId="7" fillId="0" borderId="0" xfId="1" applyAlignment="1">
      <alignment wrapText="1"/>
    </xf>
    <xf numFmtId="0" fontId="13" fillId="0" borderId="0" xfId="1" applyFont="1" applyAlignment="1">
      <alignment wrapText="1"/>
    </xf>
    <xf numFmtId="0" fontId="10" fillId="19" borderId="0" xfId="1" applyFont="1" applyFill="1" applyAlignment="1">
      <alignment vertical="top" wrapText="1"/>
    </xf>
    <xf numFmtId="0" fontId="11" fillId="19" borderId="0" xfId="1" applyFont="1" applyFill="1" applyAlignment="1">
      <alignment vertical="top" wrapText="1"/>
    </xf>
    <xf numFmtId="0" fontId="10" fillId="19" borderId="0" xfId="1" applyFont="1" applyFill="1" applyAlignment="1">
      <alignment horizontal="center" vertical="top" wrapText="1"/>
    </xf>
    <xf numFmtId="0" fontId="11" fillId="64" borderId="0" xfId="1" applyFont="1" applyFill="1" applyAlignment="1">
      <alignment vertical="top" wrapText="1"/>
    </xf>
    <xf numFmtId="0" fontId="12" fillId="64" borderId="0" xfId="1" applyFont="1" applyFill="1" applyAlignment="1">
      <alignment vertical="top" wrapText="1"/>
    </xf>
    <xf numFmtId="0" fontId="3" fillId="0" borderId="0" xfId="1" applyFont="1" applyFill="1" applyAlignment="1">
      <alignment wrapText="1"/>
    </xf>
    <xf numFmtId="0" fontId="14" fillId="0" borderId="0" xfId="1" applyFont="1" applyFill="1" applyAlignment="1">
      <alignment wrapText="1"/>
    </xf>
    <xf numFmtId="0" fontId="2" fillId="0" borderId="0" xfId="1" applyFont="1" applyFill="1" applyAlignment="1">
      <alignment horizontal="left" wrapText="1"/>
    </xf>
    <xf numFmtId="0" fontId="3" fillId="0" borderId="0" xfId="1" applyFont="1" applyFill="1" applyAlignment="1">
      <alignment horizontal="left" wrapText="1"/>
    </xf>
    <xf numFmtId="0" fontId="15" fillId="0" borderId="0" xfId="1" applyFont="1" applyFill="1"/>
    <xf numFmtId="0" fontId="14" fillId="0" borderId="0" xfId="1" applyFont="1" applyFill="1" applyAlignment="1">
      <alignment horizontal="left" wrapText="1"/>
    </xf>
    <xf numFmtId="0" fontId="9" fillId="65" borderId="0" xfId="1" applyFont="1" applyFill="1" applyAlignment="1">
      <alignment horizontal="center"/>
    </xf>
  </cellXfs>
  <cellStyles count="2">
    <cellStyle name="Normal" xfId="0" builtinId="0"/>
    <cellStyle name="Normal 2" xfId="1" xr:uid="{1B648782-D53A-F548-AAB7-9A94F5E5DB7B}"/>
  </cellStyles>
  <dxfs count="0"/>
  <tableStyles count="0" defaultTableStyle="TableStyleMedium2" defaultPivotStyle="PivotStyleLight16"/>
  <colors>
    <mruColors>
      <color rgb="FFE56AFF"/>
      <color rgb="FFFF67C9"/>
      <color rgb="FFFF00FF"/>
      <color rgb="FFEAD1DC"/>
      <color rgb="FFFFE599"/>
      <color rgb="FF8E7CC3"/>
      <color rgb="FFA4C2F4"/>
      <color rgb="FFD9D2E9"/>
      <color rgb="FFE06666"/>
      <color rgb="FF99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600" b="1">
                <a:solidFill>
                  <a:srgbClr val="000000"/>
                </a:solidFill>
                <a:latin typeface="Garamond"/>
              </a:defRPr>
            </a:pPr>
            <a:r>
              <a:rPr lang="en-US" sz="1600" b="1">
                <a:solidFill>
                  <a:srgbClr val="000000"/>
                </a:solidFill>
                <a:latin typeface="Garamond"/>
              </a:rPr>
              <a:t>Most common biophysical challenges related to SLR  n=137</a:t>
            </a:r>
          </a:p>
        </c:rich>
      </c:tx>
      <c:overlay val="0"/>
    </c:title>
    <c:autoTitleDeleted val="0"/>
    <c:plotArea>
      <c:layout>
        <c:manualLayout>
          <c:layoutTarget val="inner"/>
          <c:xMode val="edge"/>
          <c:yMode val="edge"/>
          <c:x val="0.33886981627296586"/>
          <c:y val="0.14708737864077673"/>
          <c:w val="0.25662047244094488"/>
          <c:h val="0.79092678949111939"/>
        </c:manualLayout>
      </c:layout>
      <c:barChart>
        <c:barDir val="bar"/>
        <c:grouping val="clustered"/>
        <c:varyColors val="1"/>
        <c:ser>
          <c:idx val="0"/>
          <c:order val="0"/>
          <c:spPr>
            <a:solidFill>
              <a:srgbClr val="4285F4"/>
            </a:solidFill>
            <a:ln cmpd="sng">
              <a:solidFill>
                <a:srgbClr val="000000"/>
              </a:solidFill>
            </a:ln>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'Biophysical Challenges'!$H$4:$H$14</c:f>
              <c:strCache>
                <c:ptCount val="11"/>
                <c:pt idx="0">
                  <c:v>Storm Surge</c:v>
                </c:pt>
                <c:pt idx="1">
                  <c:v>Saltwater intrusion</c:v>
                </c:pt>
                <c:pt idx="2">
                  <c:v>Coastal erosion / Loss of beaches </c:v>
                </c:pt>
                <c:pt idx="3">
                  <c:v>More frequent storm events / Hurricanes </c:v>
                </c:pt>
                <c:pt idx="4">
                  <c:v>Compound flooding / Storm water drainage</c:v>
                </c:pt>
                <c:pt idx="5">
                  <c:v>Tidal / Riverine flooding</c:v>
                </c:pt>
                <c:pt idx="6">
                  <c:v>High Tide Events</c:v>
                </c:pt>
                <c:pt idx="7">
                  <c:v>Health of local ecosystems / Loss of habitat</c:v>
                </c:pt>
                <c:pt idx="8">
                  <c:v>Inundation patterns for different events </c:v>
                </c:pt>
                <c:pt idx="9">
                  <c:v>SLR impacts on infrastructure </c:v>
                </c:pt>
                <c:pt idx="10">
                  <c:v>other</c:v>
                </c:pt>
              </c:strCache>
            </c:strRef>
          </c:cat>
          <c:val>
            <c:numRef>
              <c:f>'Biophysical Challenges'!$I$4:$I$14</c:f>
              <c:numCache>
                <c:formatCode>0%</c:formatCode>
                <c:ptCount val="11"/>
                <c:pt idx="0">
                  <c:v>0.17518248175182483</c:v>
                </c:pt>
                <c:pt idx="1">
                  <c:v>0.13138686131386862</c:v>
                </c:pt>
                <c:pt idx="2">
                  <c:v>0.11678832116788321</c:v>
                </c:pt>
                <c:pt idx="3">
                  <c:v>0.10218978102189781</c:v>
                </c:pt>
                <c:pt idx="4">
                  <c:v>0.10218978102189781</c:v>
                </c:pt>
                <c:pt idx="5">
                  <c:v>8.0291970802919707E-2</c:v>
                </c:pt>
                <c:pt idx="6">
                  <c:v>8.0291970802919707E-2</c:v>
                </c:pt>
                <c:pt idx="7">
                  <c:v>5.8394160583941604E-2</c:v>
                </c:pt>
                <c:pt idx="8">
                  <c:v>5.8394160583941604E-2</c:v>
                </c:pt>
                <c:pt idx="9">
                  <c:v>4.3795620437956206E-2</c:v>
                </c:pt>
                <c:pt idx="10">
                  <c:v>5.1094890510948905E-2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92A4-B34B-8A6E-55C28FC7E3EC}"/>
            </c:ext>
          </c:extLst>
        </c:ser>
        <c:dLbls>
          <c:showLegendKey val="0"/>
          <c:showVal val="0"/>
          <c:showCatName val="0"/>
          <c:showSerName val="0"/>
          <c:showPercent val="0"/>
          <c:showBubbleSize val="0"/>
        </c:dLbls>
        <c:gapWidth val="150"/>
        <c:axId val="1595020734"/>
        <c:axId val="1812790046"/>
      </c:barChart>
      <c:catAx>
        <c:axId val="1595020734"/>
        <c:scaling>
          <c:orientation val="maxMin"/>
        </c:scaling>
        <c:delete val="0"/>
        <c:axPos val="l"/>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a:lstStyle/>
          <a:p>
            <a:pPr lvl="0">
              <a:defRPr sz="1400" b="0">
                <a:solidFill>
                  <a:srgbClr val="000000"/>
                </a:solidFill>
                <a:latin typeface="Garamond"/>
              </a:defRPr>
            </a:pPr>
            <a:endParaRPr lang="en-US"/>
          </a:p>
        </c:txPr>
        <c:crossAx val="1812790046"/>
        <c:crosses val="autoZero"/>
        <c:auto val="1"/>
        <c:lblAlgn val="ctr"/>
        <c:lblOffset val="100"/>
        <c:noMultiLvlLbl val="1"/>
      </c:catAx>
      <c:valAx>
        <c:axId val="1812790046"/>
        <c:scaling>
          <c:orientation val="minMax"/>
          <c:max val="0.2"/>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en-US"/>
              </a:p>
            </c:rich>
          </c:tx>
          <c:overlay val="0"/>
        </c:title>
        <c:numFmt formatCode="0%" sourceLinked="1"/>
        <c:majorTickMark val="none"/>
        <c:minorTickMark val="none"/>
        <c:tickLblPos val="nextTo"/>
        <c:spPr>
          <a:ln/>
        </c:spPr>
        <c:txPr>
          <a:bodyPr/>
          <a:lstStyle/>
          <a:p>
            <a:pPr lvl="0">
              <a:defRPr b="0">
                <a:solidFill>
                  <a:srgbClr val="000000"/>
                </a:solidFill>
                <a:latin typeface="+mn-lt"/>
              </a:defRPr>
            </a:pPr>
            <a:endParaRPr lang="en-US"/>
          </a:p>
        </c:txPr>
        <c:crossAx val="1595020734"/>
        <c:crosses val="max"/>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12</xdr:col>
      <xdr:colOff>901700</xdr:colOff>
      <xdr:row>18</xdr:row>
      <xdr:rowOff>0</xdr:rowOff>
    </xdr:from>
    <xdr:ext cx="9525000" cy="3924300"/>
    <xdr:graphicFrame macro="">
      <xdr:nvGraphicFramePr>
        <xdr:cNvPr id="2" name="Chart 1" title="Chart">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3" Type="http://schemas.openxmlformats.org/officeDocument/2006/relationships/hyperlink" Target="https://www.iwr.usace.army.mil/Silver-Jackets/" TargetMode="External"/><Relationship Id="rId18" Type="http://schemas.openxmlformats.org/officeDocument/2006/relationships/hyperlink" Target="https://www.fema.gov/floodplain-management/community-rating-system" TargetMode="External"/><Relationship Id="rId26" Type="http://schemas.openxmlformats.org/officeDocument/2006/relationships/hyperlink" Target="https://resilientma.mass.gov/map/" TargetMode="External"/><Relationship Id="rId39" Type="http://schemas.openxmlformats.org/officeDocument/2006/relationships/hyperlink" Target="https://ourcoastourfuture.org/hazard-map/" TargetMode="External"/><Relationship Id="rId21" Type="http://schemas.openxmlformats.org/officeDocument/2006/relationships/hyperlink" Target="https://www.vbgov.com/government/departments/public-works/standards-specs/Documents/MARCH%202022%20Design%20Standards%20Manual%20%28002%29.pdf" TargetMode="External"/><Relationship Id="rId34" Type="http://schemas.openxmlformats.org/officeDocument/2006/relationships/hyperlink" Target="https://www.caricoos.org/sea-level-rise?locale=en" TargetMode="External"/><Relationship Id="rId42" Type="http://schemas.openxmlformats.org/officeDocument/2006/relationships/hyperlink" Target="https://sls.geoplan.ufl.edu/use/," TargetMode="External"/><Relationship Id="rId7" Type="http://schemas.openxmlformats.org/officeDocument/2006/relationships/hyperlink" Target="https://www.pacioos.hawaii.edu/shoreline/slr-hawaii/" TargetMode="External"/><Relationship Id="rId2" Type="http://schemas.openxmlformats.org/officeDocument/2006/relationships/hyperlink" Target="https://www.usgs.gov/centers/pcmsc/science/coastal-storm-modeling-system-cosmos" TargetMode="External"/><Relationship Id="rId16" Type="http://schemas.openxmlformats.org/officeDocument/2006/relationships/hyperlink" Target="https://tidesandcurrents.noaa.gov/est/est_station.shtml?stnid=8771510" TargetMode="External"/><Relationship Id="rId29" Type="http://schemas.openxmlformats.org/officeDocument/2006/relationships/hyperlink" Target="https://storymaps.arcgis.com/stories/2a0d221e55ca48dd8092427b50a98804" TargetMode="External"/><Relationship Id="rId1" Type="http://schemas.openxmlformats.org/officeDocument/2006/relationships/hyperlink" Target="https://stormtools-mainpage-crc-uri.hub.arcgis.com/" TargetMode="External"/><Relationship Id="rId6" Type="http://schemas.openxmlformats.org/officeDocument/2006/relationships/hyperlink" Target="https://maps.coastalresilience.org/hawaii/" TargetMode="External"/><Relationship Id="rId11" Type="http://schemas.openxmlformats.org/officeDocument/2006/relationships/hyperlink" Target="https://www.oneclimatefuture.org/" TargetMode="External"/><Relationship Id="rId24" Type="http://schemas.openxmlformats.org/officeDocument/2006/relationships/hyperlink" Target="https://www.oregon.gov/lcd/Commission/Documents/2021-11_Item-10_OGWC_Attachment-C_OR-Estuarine-Resilience-Action-Planning-Talking-Points-OGWC.pdf" TargetMode="External"/><Relationship Id="rId32" Type="http://schemas.openxmlformats.org/officeDocument/2006/relationships/hyperlink" Target="https://siliconvalleytwopointzero.org/climateprojections/slr" TargetMode="External"/><Relationship Id="rId37" Type="http://schemas.openxmlformats.org/officeDocument/2006/relationships/hyperlink" Target="https://www.derascl.org/" TargetMode="External"/><Relationship Id="rId40" Type="http://schemas.openxmlformats.org/officeDocument/2006/relationships/hyperlink" Target="https://oceanservice.noaa.gov/hazards/sealevelrise/sealevelrise-tech-report-sections.html" TargetMode="External"/><Relationship Id="rId45" Type="http://schemas.openxmlformats.org/officeDocument/2006/relationships/hyperlink" Target="https://www.climatecentral.org/resources?tab=tools&amp;page=1" TargetMode="External"/><Relationship Id="rId5" Type="http://schemas.openxmlformats.org/officeDocument/2006/relationships/hyperlink" Target="https://www.cambridgema.gov/services/floodmap" TargetMode="External"/><Relationship Id="rId15" Type="http://schemas.openxmlformats.org/officeDocument/2006/relationships/hyperlink" Target="https://www.beg.utexas.edu/research/programs/coastal/the-texas-shoreline-change-project" TargetMode="External"/><Relationship Id="rId23" Type="http://schemas.openxmlformats.org/officeDocument/2006/relationships/hyperlink" Target="http://explorer.bee.oregonstate.edu/Topic/coastalresilience/" TargetMode="External"/><Relationship Id="rId28" Type="http://schemas.openxmlformats.org/officeDocument/2006/relationships/hyperlink" Target="https://www.vbgov.com/government/departments/public-works/comp-sea-level-rise/Pages/default.aspx" TargetMode="External"/><Relationship Id="rId36" Type="http://schemas.openxmlformats.org/officeDocument/2006/relationships/hyperlink" Target="https://pnwcirc.org/climate-resilience-workbook-series" TargetMode="External"/><Relationship Id="rId10" Type="http://schemas.openxmlformats.org/officeDocument/2006/relationships/hyperlink" Target="https://hudson.dl.stevens-tech.edu/sfas/d/index.shtml?station=SPPATHP3" TargetMode="External"/><Relationship Id="rId19" Type="http://schemas.openxmlformats.org/officeDocument/2006/relationships/hyperlink" Target="https://static1.squarespace.com/static/5f4e3852a61c082019fe2a68/t/61ef06e31a411e27f9bf32e1/1643054826858/Coastal+environmental+risk+index+visualizations+BB+and+warren.pdf" TargetMode="External"/><Relationship Id="rId31" Type="http://schemas.openxmlformats.org/officeDocument/2006/relationships/hyperlink" Target="https://virtualplanet.tech/santa-cruz" TargetMode="External"/><Relationship Id="rId44" Type="http://schemas.openxmlformats.org/officeDocument/2006/relationships/hyperlink" Target="https://coastalresilience.org/tools/apps/" TargetMode="External"/><Relationship Id="rId4" Type="http://schemas.openxmlformats.org/officeDocument/2006/relationships/hyperlink" Target="https://tidesandcurrents.noaa.gov/noaatidepredictions.html?id=8771510" TargetMode="External"/><Relationship Id="rId9" Type="http://schemas.openxmlformats.org/officeDocument/2006/relationships/hyperlink" Target="https://coastadapt.com.au/coastadapt-interactive-map" TargetMode="External"/><Relationship Id="rId14" Type="http://schemas.openxmlformats.org/officeDocument/2006/relationships/hyperlink" Target="https://mpdv-23.bridges2.psc.edu/" TargetMode="External"/><Relationship Id="rId22" Type="http://schemas.openxmlformats.org/officeDocument/2006/relationships/hyperlink" Target="https://www.coastalatlas.net/index.php/tools/planners/68-slr" TargetMode="External"/><Relationship Id="rId27" Type="http://schemas.openxmlformats.org/officeDocument/2006/relationships/hyperlink" Target="https://www.mass.gov/info-details/massachusetts-climate-change-assessment" TargetMode="External"/><Relationship Id="rId30" Type="http://schemas.openxmlformats.org/officeDocument/2006/relationships/hyperlink" Target="https://storymaps.arcgis.com/collections/1ecc423b4af54d28aae59db0be0e99a9" TargetMode="External"/><Relationship Id="rId35" Type="http://schemas.openxmlformats.org/officeDocument/2006/relationships/hyperlink" Target="https://sealevel.nasa.gov/task-force-scenario-tool" TargetMode="External"/><Relationship Id="rId43" Type="http://schemas.openxmlformats.org/officeDocument/2006/relationships/hyperlink" Target="https://coast.noaa.gov/digitalcoast/tools/slr.html," TargetMode="External"/><Relationship Id="rId8" Type="http://schemas.openxmlformats.org/officeDocument/2006/relationships/hyperlink" Target="https://bcgis.maps.arcgis.com/apps/MapSeries/index.html?appid=19a5119bfb254d7db93e390305c4d4dc" TargetMode="External"/><Relationship Id="rId3" Type="http://schemas.openxmlformats.org/officeDocument/2006/relationships/hyperlink" Target="https://cig.uw.edu/projects/interactive-sea-level-rise-data-visualizations/" TargetMode="External"/><Relationship Id="rId12" Type="http://schemas.openxmlformats.org/officeDocument/2006/relationships/hyperlink" Target="https://experience.arcgis.com/experience/6243398bbb804cc794fbdfbf2e5a71c0" TargetMode="External"/><Relationship Id="rId17" Type="http://schemas.openxmlformats.org/officeDocument/2006/relationships/hyperlink" Target="https://sites.wp.odu.edu/HRAdaptationForum/" TargetMode="External"/><Relationship Id="rId25" Type="http://schemas.openxmlformats.org/officeDocument/2006/relationships/hyperlink" Target="https://wacoastalnetwork.com/research-and-tools/slr-projections/" TargetMode="External"/><Relationship Id="rId33" Type="http://schemas.openxmlformats.org/officeDocument/2006/relationships/hyperlink" Target="https://www.coastalatlas.net/sealevelriseplanning/" TargetMode="External"/><Relationship Id="rId38" Type="http://schemas.openxmlformats.org/officeDocument/2006/relationships/hyperlink" Target="https://agc-coastal-soa-dnr.hub.arcgis.com/" TargetMode="External"/><Relationship Id="rId46" Type="http://schemas.openxmlformats.org/officeDocument/2006/relationships/hyperlink" Target="https://www.envisionresilience.org/narragansett-challenge" TargetMode="External"/><Relationship Id="rId20" Type="http://schemas.openxmlformats.org/officeDocument/2006/relationships/hyperlink" Target="https://portlandme.maps.arcgis.com/apps/MapSeries/index.html?appid=d47ef78ee7b244738a74f8cbbed74ee8" TargetMode="External"/><Relationship Id="rId41" Type="http://schemas.openxmlformats.org/officeDocument/2006/relationships/hyperlink" Target="http://www.gulftree.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M1001"/>
  <sheetViews>
    <sheetView zoomScale="150" zoomScaleNormal="150" workbookViewId="0">
      <selection activeCell="D4" sqref="D4"/>
    </sheetView>
  </sheetViews>
  <sheetFormatPr baseColWidth="10" defaultColWidth="12.6640625" defaultRowHeight="15.75" customHeight="1"/>
  <cols>
    <col min="1" max="1" width="53.1640625" customWidth="1"/>
    <col min="2" max="2" width="5.5" customWidth="1"/>
    <col min="3" max="3" width="24.6640625" bestFit="1" customWidth="1"/>
    <col min="4" max="4" width="7.1640625" customWidth="1"/>
    <col min="5" max="5" width="13.33203125" style="77" bestFit="1" customWidth="1"/>
    <col min="6" max="6" width="13.33203125" bestFit="1" customWidth="1"/>
    <col min="7" max="7" width="13.33203125" customWidth="1"/>
    <col min="8" max="8" width="35" customWidth="1"/>
  </cols>
  <sheetData>
    <row r="1" spans="1:13" ht="15.75" customHeight="1">
      <c r="A1" s="148" t="s">
        <v>161</v>
      </c>
      <c r="B1" s="148"/>
      <c r="C1" s="148"/>
      <c r="D1" s="148"/>
      <c r="E1" s="148"/>
      <c r="F1" s="148"/>
    </row>
    <row r="2" spans="1:13" ht="15.75" customHeight="1">
      <c r="A2" s="148"/>
      <c r="B2" s="148"/>
      <c r="C2" s="148"/>
      <c r="D2" s="148"/>
      <c r="E2" s="148"/>
      <c r="F2" s="148"/>
    </row>
    <row r="3" spans="1:13" ht="15.75" customHeight="1">
      <c r="A3" s="18" t="s">
        <v>0</v>
      </c>
      <c r="B3" s="14" t="s">
        <v>1</v>
      </c>
      <c r="C3" s="14" t="s">
        <v>164</v>
      </c>
      <c r="D3" s="20" t="s">
        <v>165</v>
      </c>
      <c r="E3" s="21" t="s">
        <v>95</v>
      </c>
      <c r="F3" s="20" t="s">
        <v>96</v>
      </c>
      <c r="G3" s="1"/>
      <c r="H3" s="17" t="s">
        <v>94</v>
      </c>
      <c r="I3" s="17" t="s">
        <v>93</v>
      </c>
      <c r="J3" s="2"/>
    </row>
    <row r="4" spans="1:13" ht="15.75" customHeight="1">
      <c r="A4" s="9" t="s">
        <v>22</v>
      </c>
      <c r="B4" s="72">
        <v>15</v>
      </c>
      <c r="C4" s="72" t="s">
        <v>8</v>
      </c>
      <c r="D4" s="73">
        <f t="shared" ref="D4:D33" si="0">B4/135</f>
        <v>0.1111111111111111</v>
      </c>
      <c r="E4" s="74">
        <f>SUM(B4:B5)</f>
        <v>16</v>
      </c>
      <c r="F4" s="75">
        <f>E4/$B$34</f>
        <v>0.11678832116788321</v>
      </c>
      <c r="G4" s="1"/>
      <c r="H4" s="4" t="s">
        <v>3</v>
      </c>
      <c r="I4" s="2">
        <v>0.17518248175182483</v>
      </c>
      <c r="J4" s="2"/>
      <c r="K4" s="15"/>
      <c r="L4" s="1"/>
      <c r="M4" s="2"/>
    </row>
    <row r="5" spans="1:13" ht="15.75" customHeight="1">
      <c r="A5" s="9" t="s">
        <v>27</v>
      </c>
      <c r="B5" s="72">
        <v>1</v>
      </c>
      <c r="C5" s="72" t="s">
        <v>8</v>
      </c>
      <c r="D5" s="73">
        <f t="shared" si="0"/>
        <v>7.4074074074074077E-3</v>
      </c>
      <c r="E5" s="74"/>
      <c r="F5" s="76"/>
      <c r="H5" s="7" t="s">
        <v>6</v>
      </c>
      <c r="I5" s="2">
        <v>0.13138686131386862</v>
      </c>
      <c r="J5" s="2"/>
      <c r="K5" s="15"/>
      <c r="L5" s="1"/>
      <c r="M5" s="2"/>
    </row>
    <row r="6" spans="1:13" ht="15.75" customHeight="1">
      <c r="A6" s="12" t="s">
        <v>11</v>
      </c>
      <c r="B6" s="67">
        <v>5</v>
      </c>
      <c r="C6" s="67" t="s">
        <v>13</v>
      </c>
      <c r="D6" s="68">
        <f t="shared" si="0"/>
        <v>3.7037037037037035E-2</v>
      </c>
      <c r="E6" s="69">
        <f>SUM(B6:B8)</f>
        <v>14</v>
      </c>
      <c r="F6" s="70">
        <f>E6/$B$34</f>
        <v>0.10218978102189781</v>
      </c>
      <c r="H6" s="9" t="s">
        <v>8</v>
      </c>
      <c r="I6" s="2">
        <v>0.11678832116788321</v>
      </c>
      <c r="J6" s="2"/>
      <c r="K6" s="16"/>
      <c r="L6" s="1"/>
      <c r="M6" s="2"/>
    </row>
    <row r="7" spans="1:13" ht="15.75" customHeight="1">
      <c r="A7" s="12" t="s">
        <v>17</v>
      </c>
      <c r="B7" s="67">
        <v>6</v>
      </c>
      <c r="C7" s="67" t="s">
        <v>13</v>
      </c>
      <c r="D7" s="68">
        <f t="shared" si="0"/>
        <v>4.4444444444444446E-2</v>
      </c>
      <c r="E7" s="69"/>
      <c r="F7" s="71"/>
      <c r="H7" s="11" t="s">
        <v>10</v>
      </c>
      <c r="I7" s="2">
        <v>0.10218978102189781</v>
      </c>
      <c r="J7" s="2"/>
      <c r="K7" s="15"/>
      <c r="L7" s="1"/>
      <c r="M7" s="2"/>
    </row>
    <row r="8" spans="1:13" ht="15.75" customHeight="1">
      <c r="A8" s="12" t="s">
        <v>31</v>
      </c>
      <c r="B8" s="67">
        <v>3</v>
      </c>
      <c r="C8" s="67" t="s">
        <v>13</v>
      </c>
      <c r="D8" s="68">
        <f t="shared" si="0"/>
        <v>2.2222222222222223E-2</v>
      </c>
      <c r="E8" s="69"/>
      <c r="F8" s="71"/>
      <c r="H8" s="12" t="s">
        <v>13</v>
      </c>
      <c r="I8" s="2">
        <v>0.10218978102189781</v>
      </c>
      <c r="J8" s="2"/>
      <c r="K8" s="15"/>
      <c r="L8" s="1"/>
      <c r="M8" s="2"/>
    </row>
    <row r="9" spans="1:13" ht="15.75" customHeight="1">
      <c r="A9" s="3" t="s">
        <v>15</v>
      </c>
      <c r="B9" s="62">
        <v>7</v>
      </c>
      <c r="C9" s="62" t="s">
        <v>2</v>
      </c>
      <c r="D9" s="63">
        <f t="shared" si="0"/>
        <v>5.185185185185185E-2</v>
      </c>
      <c r="E9" s="64">
        <f>SUM(B9:B10)</f>
        <v>8</v>
      </c>
      <c r="F9" s="65">
        <f>E9/$B$34</f>
        <v>5.8394160583941604E-2</v>
      </c>
      <c r="H9" s="10" t="s">
        <v>12</v>
      </c>
      <c r="I9" s="2">
        <v>8.0291970802919707E-2</v>
      </c>
      <c r="J9" s="2"/>
      <c r="K9" s="16"/>
      <c r="L9" s="1"/>
      <c r="M9" s="2"/>
    </row>
    <row r="10" spans="1:13" ht="15.75" customHeight="1">
      <c r="A10" s="3" t="s">
        <v>30</v>
      </c>
      <c r="B10" s="62">
        <v>1</v>
      </c>
      <c r="C10" s="62" t="s">
        <v>2</v>
      </c>
      <c r="D10" s="63">
        <f t="shared" si="0"/>
        <v>7.4074074074074077E-3</v>
      </c>
      <c r="E10" s="64"/>
      <c r="F10" s="66"/>
      <c r="H10" s="5" t="s">
        <v>4</v>
      </c>
      <c r="I10" s="2">
        <v>8.0291970802919707E-2</v>
      </c>
      <c r="J10" s="2"/>
      <c r="K10" s="15"/>
      <c r="L10" s="1"/>
      <c r="M10" s="2"/>
    </row>
    <row r="11" spans="1:13" ht="15.75" customHeight="1">
      <c r="A11" s="5" t="s">
        <v>4</v>
      </c>
      <c r="B11" s="58">
        <v>11</v>
      </c>
      <c r="C11" s="58" t="s">
        <v>4</v>
      </c>
      <c r="D11" s="59">
        <f t="shared" si="0"/>
        <v>8.1481481481481488E-2</v>
      </c>
      <c r="E11" s="60">
        <f>B11</f>
        <v>11</v>
      </c>
      <c r="F11" s="61">
        <f>E11/$B$34</f>
        <v>8.0291970802919707E-2</v>
      </c>
      <c r="H11" s="3" t="s">
        <v>2</v>
      </c>
      <c r="I11" s="2">
        <v>5.8394160583941604E-2</v>
      </c>
      <c r="J11" s="2"/>
      <c r="K11" s="15"/>
      <c r="L11" s="1"/>
      <c r="M11" s="2"/>
    </row>
    <row r="12" spans="1:13" ht="15.75" customHeight="1">
      <c r="A12" s="8" t="s">
        <v>18</v>
      </c>
      <c r="B12" s="53">
        <v>3</v>
      </c>
      <c r="C12" s="53" t="s">
        <v>7</v>
      </c>
      <c r="D12" s="54">
        <f t="shared" si="0"/>
        <v>2.2222222222222223E-2</v>
      </c>
      <c r="E12" s="55">
        <f>SUM(B12:B15)</f>
        <v>8</v>
      </c>
      <c r="F12" s="56">
        <f>E12/$B$34</f>
        <v>5.8394160583941604E-2</v>
      </c>
      <c r="H12" s="8" t="s">
        <v>7</v>
      </c>
      <c r="I12" s="2">
        <v>5.8394160583941604E-2</v>
      </c>
      <c r="J12" s="2"/>
      <c r="K12" s="15"/>
      <c r="L12" s="1"/>
      <c r="M12" s="2"/>
    </row>
    <row r="13" spans="1:13" ht="15.75" customHeight="1">
      <c r="A13" s="8" t="s">
        <v>23</v>
      </c>
      <c r="B13" s="53">
        <v>1</v>
      </c>
      <c r="C13" s="53" t="s">
        <v>7</v>
      </c>
      <c r="D13" s="54">
        <f t="shared" si="0"/>
        <v>7.4074074074074077E-3</v>
      </c>
      <c r="E13" s="55"/>
      <c r="F13" s="57"/>
      <c r="H13" s="6" t="s">
        <v>5</v>
      </c>
      <c r="I13" s="2">
        <v>4.3795620437956206E-2</v>
      </c>
      <c r="J13" s="2"/>
      <c r="K13" s="15"/>
      <c r="L13" s="1"/>
      <c r="M13" s="2"/>
    </row>
    <row r="14" spans="1:13" ht="15.75" customHeight="1">
      <c r="A14" s="8" t="s">
        <v>34</v>
      </c>
      <c r="B14" s="53">
        <v>2</v>
      </c>
      <c r="C14" s="53" t="s">
        <v>7</v>
      </c>
      <c r="D14" s="54">
        <f t="shared" si="0"/>
        <v>1.4814814814814815E-2</v>
      </c>
      <c r="E14" s="55"/>
      <c r="F14" s="57"/>
      <c r="H14" s="13" t="s">
        <v>20</v>
      </c>
      <c r="I14" s="2">
        <v>5.1094890510948905E-2</v>
      </c>
      <c r="J14" s="2"/>
      <c r="K14" s="16"/>
      <c r="L14" s="1"/>
      <c r="M14" s="2"/>
    </row>
    <row r="15" spans="1:13" ht="15.75" customHeight="1">
      <c r="A15" s="8" t="s">
        <v>35</v>
      </c>
      <c r="B15" s="53">
        <v>2</v>
      </c>
      <c r="C15" s="53" t="s">
        <v>7</v>
      </c>
      <c r="D15" s="54">
        <f t="shared" si="0"/>
        <v>1.4814814814814815E-2</v>
      </c>
      <c r="E15" s="55"/>
      <c r="F15" s="57"/>
      <c r="I15" s="2">
        <v>1</v>
      </c>
      <c r="J15" s="2"/>
    </row>
    <row r="16" spans="1:13" ht="15.75" customHeight="1">
      <c r="A16" s="11" t="s">
        <v>14</v>
      </c>
      <c r="B16" s="48">
        <v>8</v>
      </c>
      <c r="C16" s="48" t="s">
        <v>10</v>
      </c>
      <c r="D16" s="49">
        <f t="shared" si="0"/>
        <v>5.9259259259259262E-2</v>
      </c>
      <c r="E16" s="50">
        <f>SUM(B16:B17)</f>
        <v>14</v>
      </c>
      <c r="F16" s="51">
        <f>E16/$B$34</f>
        <v>0.10218978102189781</v>
      </c>
      <c r="I16" s="2"/>
      <c r="M16" s="2"/>
    </row>
    <row r="17" spans="1:13" ht="15.75" customHeight="1">
      <c r="A17" s="11" t="s">
        <v>29</v>
      </c>
      <c r="B17" s="48">
        <v>6</v>
      </c>
      <c r="C17" s="48" t="s">
        <v>10</v>
      </c>
      <c r="D17" s="49">
        <f t="shared" si="0"/>
        <v>4.4444444444444446E-2</v>
      </c>
      <c r="E17" s="50"/>
      <c r="F17" s="52"/>
      <c r="M17" s="2"/>
    </row>
    <row r="18" spans="1:13" ht="15.75" customHeight="1">
      <c r="A18" s="42" t="s">
        <v>28</v>
      </c>
      <c r="B18" s="43">
        <v>1</v>
      </c>
      <c r="C18" s="43" t="s">
        <v>20</v>
      </c>
      <c r="D18" s="44">
        <f t="shared" si="0"/>
        <v>7.4074074074074077E-3</v>
      </c>
      <c r="E18" s="45">
        <f>SUM(B18:B23)</f>
        <v>7</v>
      </c>
      <c r="F18" s="46">
        <f>E18/$B$34</f>
        <v>5.1094890510948905E-2</v>
      </c>
      <c r="M18" s="2"/>
    </row>
    <row r="19" spans="1:13" ht="15.75" customHeight="1">
      <c r="A19" s="42" t="s">
        <v>32</v>
      </c>
      <c r="B19" s="43">
        <v>1</v>
      </c>
      <c r="C19" s="43" t="s">
        <v>20</v>
      </c>
      <c r="D19" s="44">
        <f t="shared" si="0"/>
        <v>7.4074074074074077E-3</v>
      </c>
      <c r="E19" s="45"/>
      <c r="F19" s="47"/>
      <c r="M19" s="2"/>
    </row>
    <row r="20" spans="1:13" ht="15.75" customHeight="1">
      <c r="A20" s="42" t="s">
        <v>37</v>
      </c>
      <c r="B20" s="43">
        <v>1</v>
      </c>
      <c r="C20" s="43" t="s">
        <v>20</v>
      </c>
      <c r="D20" s="44">
        <f t="shared" si="0"/>
        <v>7.4074074074074077E-3</v>
      </c>
      <c r="E20" s="45"/>
      <c r="F20" s="47"/>
      <c r="J20" s="16"/>
      <c r="M20" s="2"/>
    </row>
    <row r="21" spans="1:13" ht="15.75" customHeight="1">
      <c r="A21" s="42" t="s">
        <v>38</v>
      </c>
      <c r="B21" s="43">
        <v>1</v>
      </c>
      <c r="C21" s="43" t="s">
        <v>20</v>
      </c>
      <c r="D21" s="44">
        <f t="shared" si="0"/>
        <v>7.4074074074074077E-3</v>
      </c>
      <c r="E21" s="45"/>
      <c r="F21" s="47"/>
      <c r="M21" s="2"/>
    </row>
    <row r="22" spans="1:13" ht="15.75" customHeight="1">
      <c r="A22" s="42" t="s">
        <v>39</v>
      </c>
      <c r="B22" s="43">
        <v>1</v>
      </c>
      <c r="C22" s="43" t="s">
        <v>20</v>
      </c>
      <c r="D22" s="44">
        <f t="shared" si="0"/>
        <v>7.4074074074074077E-3</v>
      </c>
      <c r="E22" s="45"/>
      <c r="F22" s="47"/>
      <c r="M22" s="2"/>
    </row>
    <row r="23" spans="1:13" ht="15.75" customHeight="1">
      <c r="A23" s="42" t="s">
        <v>40</v>
      </c>
      <c r="B23" s="43">
        <v>2</v>
      </c>
      <c r="C23" s="43" t="s">
        <v>20</v>
      </c>
      <c r="D23" s="44">
        <f t="shared" si="0"/>
        <v>1.4814814814814815E-2</v>
      </c>
      <c r="E23" s="45"/>
      <c r="F23" s="47"/>
      <c r="M23" s="2"/>
    </row>
    <row r="24" spans="1:13" ht="15.75" customHeight="1">
      <c r="A24" s="7" t="s">
        <v>16</v>
      </c>
      <c r="B24" s="37">
        <v>15</v>
      </c>
      <c r="C24" s="37" t="s">
        <v>6</v>
      </c>
      <c r="D24" s="38">
        <f t="shared" si="0"/>
        <v>0.1111111111111111</v>
      </c>
      <c r="E24" s="39">
        <f>SUM(B24:B25)</f>
        <v>18</v>
      </c>
      <c r="F24" s="40">
        <f>E24/$B$34</f>
        <v>0.13138686131386862</v>
      </c>
      <c r="M24" s="2"/>
    </row>
    <row r="25" spans="1:13" ht="15.75" customHeight="1">
      <c r="A25" s="7" t="s">
        <v>36</v>
      </c>
      <c r="B25" s="37">
        <v>3</v>
      </c>
      <c r="C25" s="37" t="s">
        <v>6</v>
      </c>
      <c r="D25" s="38">
        <f t="shared" si="0"/>
        <v>2.2222222222222223E-2</v>
      </c>
      <c r="E25" s="39"/>
      <c r="F25" s="41"/>
      <c r="M25" s="2"/>
    </row>
    <row r="26" spans="1:13" ht="15.75" customHeight="1">
      <c r="A26" s="6" t="s">
        <v>19</v>
      </c>
      <c r="B26" s="32">
        <v>5</v>
      </c>
      <c r="C26" s="32" t="s">
        <v>5</v>
      </c>
      <c r="D26" s="33">
        <f t="shared" si="0"/>
        <v>3.7037037037037035E-2</v>
      </c>
      <c r="E26" s="34">
        <f>SUM(B26:B27)</f>
        <v>6</v>
      </c>
      <c r="F26" s="35">
        <f>E26/$B$34</f>
        <v>4.3795620437956206E-2</v>
      </c>
      <c r="M26" s="2"/>
    </row>
    <row r="27" spans="1:13" ht="15.75" customHeight="1">
      <c r="A27" s="6" t="s">
        <v>24</v>
      </c>
      <c r="B27" s="32">
        <v>1</v>
      </c>
      <c r="C27" s="32" t="s">
        <v>5</v>
      </c>
      <c r="D27" s="33">
        <f t="shared" si="0"/>
        <v>7.4074074074074077E-3</v>
      </c>
      <c r="E27" s="34"/>
      <c r="F27" s="36"/>
      <c r="M27" s="2"/>
    </row>
    <row r="28" spans="1:13" ht="15.75" customHeight="1">
      <c r="A28" s="4" t="s">
        <v>3</v>
      </c>
      <c r="B28" s="27">
        <v>23</v>
      </c>
      <c r="C28" s="27" t="s">
        <v>3</v>
      </c>
      <c r="D28" s="28">
        <f t="shared" si="0"/>
        <v>0.17037037037037037</v>
      </c>
      <c r="E28" s="29">
        <f>SUM(B28:B29)</f>
        <v>24</v>
      </c>
      <c r="F28" s="30">
        <f>E28/$B$34</f>
        <v>0.17518248175182483</v>
      </c>
      <c r="M28" s="2"/>
    </row>
    <row r="29" spans="1:13" ht="15.75" customHeight="1">
      <c r="A29" s="4" t="s">
        <v>26</v>
      </c>
      <c r="B29" s="27">
        <v>1</v>
      </c>
      <c r="C29" s="27" t="s">
        <v>3</v>
      </c>
      <c r="D29" s="28">
        <f t="shared" si="0"/>
        <v>7.4074074074074077E-3</v>
      </c>
      <c r="E29" s="29"/>
      <c r="F29" s="31"/>
      <c r="I29" s="2"/>
      <c r="M29" s="2"/>
    </row>
    <row r="30" spans="1:13" ht="15.75" customHeight="1">
      <c r="A30" s="10" t="s">
        <v>9</v>
      </c>
      <c r="B30" s="22">
        <v>3</v>
      </c>
      <c r="C30" s="22" t="s">
        <v>12</v>
      </c>
      <c r="D30" s="23">
        <f t="shared" si="0"/>
        <v>2.2222222222222223E-2</v>
      </c>
      <c r="E30" s="24">
        <f>SUM(B30:B33)</f>
        <v>11</v>
      </c>
      <c r="F30" s="25">
        <f>E30/$B$34</f>
        <v>8.0291970802919707E-2</v>
      </c>
      <c r="I30" s="2"/>
      <c r="M30" s="2"/>
    </row>
    <row r="31" spans="1:13" ht="15.75" customHeight="1">
      <c r="A31" s="10" t="s">
        <v>21</v>
      </c>
      <c r="B31" s="22">
        <v>4</v>
      </c>
      <c r="C31" s="22" t="s">
        <v>12</v>
      </c>
      <c r="D31" s="23">
        <f t="shared" si="0"/>
        <v>2.9629629629629631E-2</v>
      </c>
      <c r="E31" s="24"/>
      <c r="F31" s="26"/>
      <c r="G31" s="1"/>
      <c r="I31" s="2"/>
      <c r="M31" s="2"/>
    </row>
    <row r="32" spans="1:13" ht="15.75" customHeight="1">
      <c r="A32" s="10" t="s">
        <v>25</v>
      </c>
      <c r="B32" s="22">
        <v>3</v>
      </c>
      <c r="C32" s="22" t="s">
        <v>12</v>
      </c>
      <c r="D32" s="23">
        <f t="shared" si="0"/>
        <v>2.2222222222222223E-2</v>
      </c>
      <c r="E32" s="24"/>
      <c r="F32" s="26"/>
      <c r="G32" s="1"/>
      <c r="I32" s="2"/>
      <c r="M32" s="2"/>
    </row>
    <row r="33" spans="1:13" ht="15.75" customHeight="1">
      <c r="A33" s="10" t="s">
        <v>33</v>
      </c>
      <c r="B33" s="22">
        <v>1</v>
      </c>
      <c r="C33" s="22" t="s">
        <v>12</v>
      </c>
      <c r="D33" s="23">
        <f t="shared" si="0"/>
        <v>7.4074074074074077E-3</v>
      </c>
      <c r="E33" s="24"/>
      <c r="F33" s="26"/>
      <c r="G33" s="1"/>
      <c r="I33" s="2"/>
      <c r="M33" s="2"/>
    </row>
    <row r="34" spans="1:13" ht="15.75" customHeight="1">
      <c r="A34" s="78"/>
      <c r="B34" s="79">
        <f>SUM(B4:B33)</f>
        <v>137</v>
      </c>
      <c r="C34" s="79"/>
      <c r="D34" s="80">
        <f>B34/137</f>
        <v>1</v>
      </c>
      <c r="E34" s="19"/>
      <c r="F34" s="81"/>
      <c r="I34" s="2"/>
      <c r="M34" s="2"/>
    </row>
    <row r="35" spans="1:13" ht="15.75" customHeight="1">
      <c r="I35" s="2"/>
      <c r="M35" s="2"/>
    </row>
    <row r="36" spans="1:13" ht="15.75" customHeight="1">
      <c r="A36" s="16"/>
      <c r="B36" s="1"/>
      <c r="C36" s="1"/>
      <c r="I36" s="2"/>
      <c r="M36" s="2"/>
    </row>
    <row r="37" spans="1:13" ht="15.75" customHeight="1">
      <c r="A37" s="16"/>
      <c r="B37" s="1"/>
      <c r="C37" s="1"/>
      <c r="I37" s="2"/>
      <c r="M37" s="2"/>
    </row>
    <row r="38" spans="1:13" ht="15.75" customHeight="1">
      <c r="A38" s="16"/>
      <c r="B38" s="1"/>
      <c r="C38" s="1"/>
      <c r="I38" s="2"/>
      <c r="M38" s="2"/>
    </row>
    <row r="39" spans="1:13" ht="15.75" customHeight="1">
      <c r="A39" s="16"/>
      <c r="B39" s="1"/>
      <c r="C39" s="1"/>
      <c r="I39" s="2"/>
      <c r="M39" s="2"/>
    </row>
    <row r="40" spans="1:13" ht="15.75" customHeight="1">
      <c r="A40" s="16"/>
      <c r="B40" s="1"/>
      <c r="C40" s="1"/>
      <c r="I40" s="2"/>
      <c r="M40" s="2"/>
    </row>
    <row r="41" spans="1:13" ht="15.75" customHeight="1">
      <c r="A41" s="16"/>
      <c r="B41" s="1"/>
      <c r="C41" s="1"/>
      <c r="I41" s="2"/>
      <c r="M41" s="2"/>
    </row>
    <row r="42" spans="1:13" ht="15.75" customHeight="1">
      <c r="A42" s="16"/>
      <c r="B42" s="1"/>
      <c r="C42" s="1"/>
      <c r="I42" s="2"/>
      <c r="M42" s="2"/>
    </row>
    <row r="43" spans="1:13" ht="15.75" customHeight="1">
      <c r="A43" s="16"/>
      <c r="B43" s="1"/>
      <c r="C43" s="1"/>
      <c r="I43" s="2"/>
      <c r="M43" s="2"/>
    </row>
    <row r="44" spans="1:13" ht="15.75" customHeight="1">
      <c r="A44" s="16"/>
      <c r="B44" s="1"/>
      <c r="C44" s="1"/>
      <c r="I44" s="2"/>
      <c r="M44" s="2"/>
    </row>
    <row r="45" spans="1:13" ht="15.75" customHeight="1">
      <c r="A45" s="16"/>
      <c r="B45" s="1"/>
      <c r="C45" s="1"/>
      <c r="I45" s="2"/>
      <c r="M45" s="2"/>
    </row>
    <row r="46" spans="1:13" ht="15.75" customHeight="1">
      <c r="A46" s="16"/>
      <c r="B46" s="1"/>
      <c r="C46" s="1"/>
      <c r="I46" s="2"/>
      <c r="M46" s="2"/>
    </row>
    <row r="47" spans="1:13" ht="15.75" customHeight="1">
      <c r="A47" s="16"/>
      <c r="B47" s="1"/>
      <c r="C47" s="1"/>
      <c r="I47" s="2"/>
      <c r="M47" s="2"/>
    </row>
    <row r="48" spans="1:13" ht="15.75" customHeight="1">
      <c r="A48" s="16"/>
      <c r="B48" s="1"/>
      <c r="C48" s="1"/>
      <c r="I48" s="2"/>
      <c r="M48" s="2"/>
    </row>
    <row r="49" spans="1:13" ht="15.75" customHeight="1">
      <c r="A49" s="16"/>
      <c r="B49" s="1"/>
      <c r="C49" s="1"/>
      <c r="I49" s="2"/>
      <c r="M49" s="2"/>
    </row>
    <row r="50" spans="1:13" ht="15.75" customHeight="1">
      <c r="A50" s="16"/>
      <c r="B50" s="1"/>
      <c r="C50" s="1"/>
      <c r="I50" s="2"/>
      <c r="M50" s="2"/>
    </row>
    <row r="51" spans="1:13" ht="15.75" customHeight="1">
      <c r="A51" s="16"/>
      <c r="B51" s="1"/>
      <c r="C51" s="1"/>
      <c r="I51" s="2"/>
      <c r="M51" s="2"/>
    </row>
    <row r="52" spans="1:13" ht="15.75" customHeight="1">
      <c r="A52" s="16"/>
      <c r="B52" s="1"/>
      <c r="C52" s="1"/>
      <c r="I52" s="2"/>
      <c r="M52" s="2"/>
    </row>
    <row r="53" spans="1:13" ht="15.75" customHeight="1">
      <c r="A53" s="16"/>
      <c r="B53" s="1"/>
      <c r="C53" s="1"/>
      <c r="I53" s="2"/>
      <c r="M53" s="2"/>
    </row>
    <row r="54" spans="1:13" ht="15.75" customHeight="1">
      <c r="A54" s="16"/>
      <c r="B54" s="1"/>
      <c r="C54" s="1"/>
      <c r="I54" s="2"/>
      <c r="M54" s="2"/>
    </row>
    <row r="55" spans="1:13" ht="13">
      <c r="A55" s="16"/>
      <c r="B55" s="1"/>
      <c r="C55" s="1"/>
      <c r="I55" s="2"/>
      <c r="M55" s="2"/>
    </row>
    <row r="56" spans="1:13" ht="13">
      <c r="A56" s="16"/>
      <c r="B56" s="1"/>
      <c r="C56" s="1"/>
      <c r="I56" s="2"/>
      <c r="M56" s="2"/>
    </row>
    <row r="57" spans="1:13" ht="13">
      <c r="A57" s="16"/>
      <c r="B57" s="1"/>
      <c r="C57" s="1"/>
      <c r="I57" s="2"/>
      <c r="M57" s="2"/>
    </row>
    <row r="58" spans="1:13" ht="13">
      <c r="A58" s="16"/>
      <c r="B58" s="1"/>
      <c r="C58" s="1"/>
      <c r="I58" s="2"/>
      <c r="M58" s="2"/>
    </row>
    <row r="59" spans="1:13" ht="13">
      <c r="A59" s="16"/>
      <c r="B59" s="1"/>
      <c r="C59" s="1"/>
      <c r="I59" s="2"/>
      <c r="M59" s="2"/>
    </row>
    <row r="60" spans="1:13" ht="13">
      <c r="A60" s="16"/>
      <c r="B60" s="1"/>
      <c r="C60" s="1"/>
      <c r="I60" s="2"/>
      <c r="M60" s="2"/>
    </row>
    <row r="61" spans="1:13" ht="13">
      <c r="A61" s="16"/>
      <c r="B61" s="1"/>
      <c r="C61" s="1"/>
      <c r="I61" s="2"/>
      <c r="M61" s="2"/>
    </row>
    <row r="62" spans="1:13" ht="13">
      <c r="A62" s="16"/>
      <c r="B62" s="1"/>
      <c r="C62" s="1"/>
      <c r="I62" s="2"/>
      <c r="M62" s="2"/>
    </row>
    <row r="63" spans="1:13" ht="13">
      <c r="A63" s="16"/>
      <c r="B63" s="1"/>
      <c r="C63" s="1"/>
      <c r="I63" s="2"/>
      <c r="M63" s="2"/>
    </row>
    <row r="64" spans="1:13" ht="13">
      <c r="A64" s="16"/>
      <c r="B64" s="1"/>
      <c r="C64" s="1"/>
      <c r="I64" s="2"/>
      <c r="M64" s="2"/>
    </row>
    <row r="65" spans="1:13" ht="13">
      <c r="A65" s="16"/>
      <c r="B65" s="1"/>
      <c r="C65" s="1"/>
      <c r="I65" s="2"/>
      <c r="M65" s="2"/>
    </row>
    <row r="66" spans="1:13" ht="13">
      <c r="A66" s="16"/>
      <c r="B66" s="1"/>
      <c r="C66" s="1"/>
      <c r="I66" s="2"/>
      <c r="M66" s="2"/>
    </row>
    <row r="67" spans="1:13" ht="13">
      <c r="A67" s="16"/>
      <c r="B67" s="1"/>
      <c r="C67" s="1"/>
      <c r="I67" s="2"/>
      <c r="M67" s="2"/>
    </row>
    <row r="68" spans="1:13" ht="13">
      <c r="A68" s="16"/>
      <c r="B68" s="1"/>
      <c r="C68" s="1"/>
      <c r="I68" s="2"/>
      <c r="M68" s="2"/>
    </row>
    <row r="69" spans="1:13" ht="13">
      <c r="A69" s="16"/>
      <c r="B69" s="1"/>
      <c r="C69" s="1"/>
      <c r="I69" s="2"/>
      <c r="M69" s="2"/>
    </row>
    <row r="70" spans="1:13" ht="13">
      <c r="A70" s="16"/>
      <c r="B70" s="1"/>
      <c r="C70" s="1"/>
      <c r="I70" s="2"/>
      <c r="M70" s="2"/>
    </row>
    <row r="71" spans="1:13" ht="13">
      <c r="A71" s="16"/>
      <c r="B71" s="1"/>
      <c r="C71" s="1"/>
      <c r="I71" s="2"/>
      <c r="M71" s="2"/>
    </row>
    <row r="72" spans="1:13" ht="13">
      <c r="A72" s="16"/>
      <c r="B72" s="1"/>
      <c r="C72" s="1"/>
      <c r="I72" s="2"/>
      <c r="M72" s="2"/>
    </row>
    <row r="73" spans="1:13" ht="13">
      <c r="A73" s="16"/>
      <c r="B73" s="1"/>
      <c r="C73" s="1"/>
      <c r="I73" s="2"/>
      <c r="M73" s="2"/>
    </row>
    <row r="74" spans="1:13" ht="13">
      <c r="A74" s="16"/>
      <c r="B74" s="1"/>
      <c r="C74" s="1"/>
      <c r="I74" s="2"/>
      <c r="M74" s="2"/>
    </row>
    <row r="75" spans="1:13" ht="13">
      <c r="A75" s="16"/>
      <c r="B75" s="1"/>
      <c r="C75" s="1"/>
      <c r="I75" s="2"/>
      <c r="M75" s="2"/>
    </row>
    <row r="76" spans="1:13" ht="13">
      <c r="A76" s="16"/>
      <c r="B76" s="1"/>
      <c r="C76" s="1"/>
      <c r="I76" s="2"/>
      <c r="M76" s="2"/>
    </row>
    <row r="77" spans="1:13" ht="13">
      <c r="A77" s="16"/>
      <c r="B77" s="1"/>
      <c r="C77" s="1"/>
      <c r="I77" s="2"/>
      <c r="M77" s="2"/>
    </row>
    <row r="78" spans="1:13" ht="13">
      <c r="A78" s="16"/>
      <c r="B78" s="1"/>
      <c r="C78" s="1"/>
      <c r="I78" s="2"/>
      <c r="M78" s="2"/>
    </row>
    <row r="79" spans="1:13" ht="13">
      <c r="A79" s="16"/>
      <c r="B79" s="1"/>
      <c r="C79" s="1"/>
      <c r="I79" s="2"/>
      <c r="M79" s="2"/>
    </row>
    <row r="80" spans="1:13" ht="13">
      <c r="A80" s="16"/>
      <c r="B80" s="1"/>
      <c r="C80" s="1"/>
      <c r="I80" s="2"/>
      <c r="M80" s="2"/>
    </row>
    <row r="81" spans="1:13" ht="13">
      <c r="A81" s="16"/>
      <c r="B81" s="1"/>
      <c r="C81" s="1"/>
      <c r="I81" s="2"/>
      <c r="M81" s="2"/>
    </row>
    <row r="82" spans="1:13" ht="13">
      <c r="A82" s="16"/>
      <c r="B82" s="1"/>
      <c r="C82" s="1"/>
      <c r="I82" s="2"/>
      <c r="M82" s="2"/>
    </row>
    <row r="83" spans="1:13" ht="13">
      <c r="A83" s="16"/>
      <c r="B83" s="1"/>
      <c r="C83" s="1"/>
      <c r="I83" s="2"/>
      <c r="M83" s="2"/>
    </row>
    <row r="84" spans="1:13" ht="13">
      <c r="A84" s="16"/>
      <c r="B84" s="1"/>
      <c r="C84" s="1"/>
      <c r="I84" s="2"/>
      <c r="M84" s="2"/>
    </row>
    <row r="85" spans="1:13" ht="13">
      <c r="A85" s="16"/>
      <c r="B85" s="1"/>
      <c r="C85" s="1"/>
      <c r="I85" s="2"/>
      <c r="M85" s="2"/>
    </row>
    <row r="86" spans="1:13" ht="13">
      <c r="A86" s="16"/>
      <c r="B86" s="1"/>
      <c r="C86" s="1"/>
      <c r="I86" s="2"/>
      <c r="M86" s="2"/>
    </row>
    <row r="87" spans="1:13" ht="13">
      <c r="A87" s="16"/>
      <c r="B87" s="1"/>
      <c r="C87" s="1"/>
      <c r="I87" s="2"/>
      <c r="M87" s="2"/>
    </row>
    <row r="88" spans="1:13" ht="13">
      <c r="A88" s="16"/>
      <c r="B88" s="1"/>
      <c r="C88" s="1"/>
      <c r="I88" s="2"/>
      <c r="M88" s="2"/>
    </row>
    <row r="89" spans="1:13" ht="13">
      <c r="A89" s="16"/>
      <c r="B89" s="1"/>
      <c r="C89" s="1"/>
      <c r="I89" s="2"/>
      <c r="M89" s="2"/>
    </row>
    <row r="90" spans="1:13" ht="13">
      <c r="A90" s="16"/>
      <c r="B90" s="1"/>
      <c r="C90" s="1"/>
      <c r="I90" s="2"/>
      <c r="M90" s="2"/>
    </row>
    <row r="91" spans="1:13" ht="13">
      <c r="A91" s="16"/>
      <c r="B91" s="1"/>
      <c r="C91" s="1"/>
      <c r="I91" s="2"/>
      <c r="M91" s="2"/>
    </row>
    <row r="92" spans="1:13" ht="13">
      <c r="A92" s="16"/>
      <c r="B92" s="1"/>
      <c r="C92" s="1"/>
      <c r="I92" s="2"/>
      <c r="M92" s="2"/>
    </row>
    <row r="93" spans="1:13" ht="13">
      <c r="A93" s="16"/>
      <c r="B93" s="1"/>
      <c r="C93" s="1"/>
      <c r="I93" s="2"/>
      <c r="M93" s="2"/>
    </row>
    <row r="94" spans="1:13" ht="13">
      <c r="A94" s="16"/>
      <c r="B94" s="1"/>
      <c r="C94" s="1"/>
      <c r="I94" s="2"/>
      <c r="M94" s="2"/>
    </row>
    <row r="95" spans="1:13" ht="13">
      <c r="A95" s="16"/>
      <c r="B95" s="1"/>
      <c r="C95" s="1"/>
      <c r="I95" s="2"/>
      <c r="M95" s="2"/>
    </row>
    <row r="96" spans="1:13" ht="13">
      <c r="A96" s="16"/>
      <c r="B96" s="1"/>
      <c r="C96" s="1"/>
      <c r="I96" s="2"/>
      <c r="M96" s="2"/>
    </row>
    <row r="97" spans="1:13" ht="13">
      <c r="A97" s="16"/>
      <c r="B97" s="1"/>
      <c r="C97" s="1"/>
      <c r="I97" s="2"/>
      <c r="M97" s="2"/>
    </row>
    <row r="98" spans="1:13" ht="13">
      <c r="A98" s="16"/>
      <c r="B98" s="1"/>
      <c r="C98" s="1"/>
      <c r="I98" s="2"/>
      <c r="M98" s="2"/>
    </row>
    <row r="99" spans="1:13" ht="13">
      <c r="A99" s="16"/>
      <c r="B99" s="1"/>
      <c r="C99" s="1"/>
      <c r="I99" s="2"/>
      <c r="M99" s="2"/>
    </row>
    <row r="100" spans="1:13" ht="13">
      <c r="A100" s="16"/>
      <c r="B100" s="1"/>
      <c r="C100" s="1"/>
      <c r="I100" s="2"/>
      <c r="M100" s="2"/>
    </row>
    <row r="101" spans="1:13" ht="13">
      <c r="A101" s="16"/>
      <c r="B101" s="1"/>
      <c r="C101" s="1"/>
      <c r="I101" s="2"/>
      <c r="M101" s="2"/>
    </row>
    <row r="102" spans="1:13" ht="13">
      <c r="A102" s="16"/>
      <c r="B102" s="1"/>
      <c r="C102" s="1"/>
      <c r="I102" s="2"/>
      <c r="M102" s="2"/>
    </row>
    <row r="103" spans="1:13" ht="13">
      <c r="A103" s="16"/>
      <c r="B103" s="1"/>
      <c r="C103" s="1"/>
      <c r="I103" s="2"/>
      <c r="M103" s="2"/>
    </row>
    <row r="104" spans="1:13" ht="13">
      <c r="A104" s="16"/>
      <c r="B104" s="1"/>
      <c r="C104" s="1"/>
      <c r="I104" s="2"/>
      <c r="M104" s="2"/>
    </row>
    <row r="105" spans="1:13" ht="13">
      <c r="A105" s="16"/>
      <c r="B105" s="1"/>
      <c r="C105" s="1"/>
      <c r="I105" s="2"/>
      <c r="M105" s="2"/>
    </row>
    <row r="106" spans="1:13" ht="13">
      <c r="A106" s="16"/>
      <c r="B106" s="1"/>
      <c r="C106" s="1"/>
      <c r="I106" s="2"/>
      <c r="M106" s="2"/>
    </row>
    <row r="107" spans="1:13" ht="13">
      <c r="A107" s="16"/>
      <c r="B107" s="1"/>
      <c r="C107" s="1"/>
      <c r="I107" s="2"/>
      <c r="M107" s="2"/>
    </row>
    <row r="108" spans="1:13" ht="13">
      <c r="A108" s="16"/>
      <c r="B108" s="1"/>
      <c r="C108" s="1"/>
      <c r="I108" s="2"/>
      <c r="M108" s="2"/>
    </row>
    <row r="109" spans="1:13" ht="13">
      <c r="A109" s="16"/>
      <c r="B109" s="1"/>
      <c r="C109" s="1"/>
      <c r="I109" s="2"/>
      <c r="M109" s="2"/>
    </row>
    <row r="110" spans="1:13" ht="13">
      <c r="A110" s="16"/>
      <c r="B110" s="1"/>
      <c r="C110" s="1"/>
      <c r="I110" s="2"/>
      <c r="M110" s="2"/>
    </row>
    <row r="111" spans="1:13" ht="13">
      <c r="A111" s="16"/>
      <c r="B111" s="1"/>
      <c r="C111" s="1"/>
      <c r="I111" s="2"/>
      <c r="M111" s="2"/>
    </row>
    <row r="112" spans="1:13" ht="13">
      <c r="A112" s="16"/>
      <c r="B112" s="1"/>
      <c r="C112" s="1"/>
      <c r="I112" s="2"/>
      <c r="M112" s="2"/>
    </row>
    <row r="113" spans="1:13" ht="13">
      <c r="A113" s="16"/>
      <c r="B113" s="1"/>
      <c r="C113" s="1"/>
      <c r="I113" s="2"/>
      <c r="M113" s="2"/>
    </row>
    <row r="114" spans="1:13" ht="13">
      <c r="A114" s="16"/>
      <c r="B114" s="1"/>
      <c r="C114" s="1"/>
      <c r="I114" s="2"/>
      <c r="M114" s="2"/>
    </row>
    <row r="115" spans="1:13" ht="13">
      <c r="A115" s="16"/>
      <c r="B115" s="1"/>
      <c r="C115" s="1"/>
      <c r="I115" s="2"/>
      <c r="M115" s="2"/>
    </row>
    <row r="116" spans="1:13" ht="13">
      <c r="A116" s="16"/>
      <c r="B116" s="1"/>
      <c r="C116" s="1"/>
      <c r="I116" s="2"/>
      <c r="M116" s="2"/>
    </row>
    <row r="117" spans="1:13" ht="13">
      <c r="A117" s="16"/>
      <c r="B117" s="1"/>
      <c r="C117" s="1"/>
      <c r="I117" s="2"/>
      <c r="M117" s="2"/>
    </row>
    <row r="118" spans="1:13" ht="13">
      <c r="A118" s="16"/>
      <c r="B118" s="1"/>
      <c r="C118" s="1"/>
      <c r="I118" s="2"/>
      <c r="M118" s="2"/>
    </row>
    <row r="119" spans="1:13" ht="13">
      <c r="A119" s="16"/>
      <c r="B119" s="1"/>
      <c r="C119" s="1"/>
      <c r="I119" s="2"/>
      <c r="M119" s="2"/>
    </row>
    <row r="120" spans="1:13" ht="13">
      <c r="A120" s="16"/>
      <c r="B120" s="1"/>
      <c r="C120" s="1"/>
      <c r="I120" s="2"/>
      <c r="M120" s="2"/>
    </row>
    <row r="121" spans="1:13" ht="13">
      <c r="A121" s="16"/>
      <c r="B121" s="1"/>
      <c r="C121" s="1"/>
      <c r="I121" s="2"/>
      <c r="M121" s="2"/>
    </row>
    <row r="122" spans="1:13" ht="13">
      <c r="A122" s="16"/>
      <c r="B122" s="1"/>
      <c r="C122" s="1"/>
      <c r="I122" s="2"/>
      <c r="M122" s="2"/>
    </row>
    <row r="123" spans="1:13" ht="13">
      <c r="A123" s="16"/>
      <c r="B123" s="1"/>
      <c r="C123" s="1"/>
      <c r="I123" s="2"/>
      <c r="M123" s="2"/>
    </row>
    <row r="124" spans="1:13" ht="13">
      <c r="A124" s="16"/>
      <c r="B124" s="1"/>
      <c r="C124" s="1"/>
      <c r="I124" s="2"/>
      <c r="M124" s="2"/>
    </row>
    <row r="125" spans="1:13" ht="13">
      <c r="A125" s="16"/>
      <c r="B125" s="1"/>
      <c r="C125" s="1"/>
      <c r="I125" s="2"/>
      <c r="M125" s="2"/>
    </row>
    <row r="126" spans="1:13" ht="13">
      <c r="A126" s="16"/>
      <c r="B126" s="1"/>
      <c r="C126" s="1"/>
      <c r="I126" s="2"/>
      <c r="M126" s="2"/>
    </row>
    <row r="127" spans="1:13" ht="13">
      <c r="A127" s="16"/>
      <c r="B127" s="1"/>
      <c r="C127" s="1"/>
      <c r="I127" s="2"/>
      <c r="M127" s="2"/>
    </row>
    <row r="128" spans="1:13" ht="13">
      <c r="A128" s="16"/>
      <c r="B128" s="1"/>
      <c r="C128" s="1"/>
      <c r="I128" s="2"/>
      <c r="M128" s="2"/>
    </row>
    <row r="129" spans="1:13" ht="13">
      <c r="A129" s="16"/>
      <c r="B129" s="1"/>
      <c r="C129" s="1"/>
      <c r="I129" s="2"/>
      <c r="M129" s="2"/>
    </row>
    <row r="130" spans="1:13" ht="13">
      <c r="A130" s="16"/>
      <c r="B130" s="1"/>
      <c r="C130" s="1"/>
      <c r="I130" s="2"/>
      <c r="M130" s="2"/>
    </row>
    <row r="131" spans="1:13" ht="13">
      <c r="A131" s="16"/>
      <c r="B131" s="1"/>
      <c r="C131" s="1"/>
      <c r="I131" s="2"/>
      <c r="M131" s="2"/>
    </row>
    <row r="132" spans="1:13" ht="13">
      <c r="A132" s="16"/>
      <c r="B132" s="1"/>
      <c r="C132" s="1"/>
      <c r="I132" s="2"/>
      <c r="M132" s="2"/>
    </row>
    <row r="133" spans="1:13" ht="13">
      <c r="A133" s="16"/>
      <c r="B133" s="1"/>
      <c r="C133" s="1"/>
      <c r="I133" s="2"/>
      <c r="M133" s="2"/>
    </row>
    <row r="134" spans="1:13" ht="13">
      <c r="A134" s="16"/>
      <c r="B134" s="1"/>
      <c r="C134" s="1"/>
      <c r="I134" s="2"/>
      <c r="M134" s="2"/>
    </row>
    <row r="135" spans="1:13" ht="13">
      <c r="A135" s="16"/>
      <c r="B135" s="1"/>
      <c r="C135" s="1"/>
      <c r="I135" s="2"/>
      <c r="M135" s="2"/>
    </row>
    <row r="136" spans="1:13" ht="13">
      <c r="A136" s="16"/>
      <c r="B136" s="1"/>
      <c r="C136" s="1"/>
      <c r="I136" s="2"/>
      <c r="M136" s="2"/>
    </row>
    <row r="137" spans="1:13" ht="13">
      <c r="A137" s="16"/>
      <c r="B137" s="1"/>
      <c r="C137" s="1"/>
      <c r="I137" s="2"/>
      <c r="M137" s="2"/>
    </row>
    <row r="138" spans="1:13" ht="13">
      <c r="A138" s="16"/>
      <c r="B138" s="1"/>
      <c r="C138" s="1"/>
      <c r="I138" s="2"/>
      <c r="M138" s="2"/>
    </row>
    <row r="139" spans="1:13" ht="13">
      <c r="A139" s="16"/>
      <c r="B139" s="1"/>
      <c r="C139" s="1"/>
      <c r="I139" s="2"/>
      <c r="M139" s="2"/>
    </row>
    <row r="140" spans="1:13" ht="13">
      <c r="A140" s="16"/>
      <c r="B140" s="1"/>
      <c r="C140" s="1"/>
      <c r="I140" s="2"/>
      <c r="M140" s="2"/>
    </row>
    <row r="141" spans="1:13" ht="13">
      <c r="A141" s="16"/>
      <c r="B141" s="1"/>
      <c r="C141" s="1"/>
      <c r="I141" s="2"/>
      <c r="M141" s="2"/>
    </row>
    <row r="142" spans="1:13" ht="13">
      <c r="A142" s="16"/>
      <c r="B142" s="1"/>
      <c r="C142" s="1"/>
      <c r="I142" s="2"/>
      <c r="M142" s="2"/>
    </row>
    <row r="143" spans="1:13" ht="13">
      <c r="A143" s="16"/>
      <c r="B143" s="1"/>
      <c r="C143" s="1"/>
      <c r="I143" s="2"/>
      <c r="M143" s="2"/>
    </row>
    <row r="144" spans="1:13" ht="13">
      <c r="A144" s="16"/>
      <c r="B144" s="1"/>
      <c r="C144" s="1"/>
      <c r="I144" s="2"/>
      <c r="M144" s="2"/>
    </row>
    <row r="145" spans="1:13" ht="13">
      <c r="A145" s="16"/>
      <c r="B145" s="1"/>
      <c r="C145" s="1"/>
      <c r="I145" s="2"/>
      <c r="M145" s="2"/>
    </row>
    <row r="146" spans="1:13" ht="13">
      <c r="A146" s="16"/>
      <c r="B146" s="1"/>
      <c r="C146" s="1"/>
      <c r="I146" s="2"/>
      <c r="M146" s="2"/>
    </row>
    <row r="147" spans="1:13" ht="13">
      <c r="A147" s="16"/>
      <c r="B147" s="1"/>
      <c r="C147" s="1"/>
      <c r="I147" s="2"/>
      <c r="M147" s="2"/>
    </row>
    <row r="148" spans="1:13" ht="13">
      <c r="A148" s="16"/>
      <c r="B148" s="1"/>
      <c r="C148" s="1"/>
      <c r="I148" s="2"/>
      <c r="M148" s="2"/>
    </row>
    <row r="149" spans="1:13" ht="13">
      <c r="A149" s="16"/>
      <c r="B149" s="1"/>
      <c r="C149" s="1"/>
      <c r="I149" s="2"/>
      <c r="M149" s="2"/>
    </row>
    <row r="150" spans="1:13" ht="13">
      <c r="A150" s="16"/>
      <c r="B150" s="1"/>
      <c r="C150" s="1"/>
      <c r="I150" s="2"/>
      <c r="M150" s="2"/>
    </row>
    <row r="151" spans="1:13" ht="13">
      <c r="A151" s="16"/>
      <c r="B151" s="1"/>
      <c r="C151" s="1"/>
      <c r="I151" s="2"/>
      <c r="M151" s="2"/>
    </row>
    <row r="152" spans="1:13" ht="13">
      <c r="A152" s="16"/>
      <c r="B152" s="1"/>
      <c r="C152" s="1"/>
      <c r="I152" s="2"/>
      <c r="M152" s="2"/>
    </row>
    <row r="153" spans="1:13" ht="13">
      <c r="A153" s="16"/>
      <c r="B153" s="1"/>
      <c r="C153" s="1"/>
      <c r="I153" s="2"/>
      <c r="M153" s="2"/>
    </row>
    <row r="154" spans="1:13" ht="13">
      <c r="A154" s="16"/>
      <c r="B154" s="1"/>
      <c r="C154" s="1"/>
      <c r="I154" s="2"/>
      <c r="M154" s="2"/>
    </row>
    <row r="155" spans="1:13" ht="13">
      <c r="A155" s="16"/>
      <c r="B155" s="1"/>
      <c r="C155" s="1"/>
      <c r="I155" s="2"/>
      <c r="M155" s="2"/>
    </row>
    <row r="156" spans="1:13" ht="13">
      <c r="A156" s="16"/>
      <c r="B156" s="1"/>
      <c r="C156" s="1"/>
      <c r="I156" s="2"/>
      <c r="M156" s="2"/>
    </row>
    <row r="157" spans="1:13" ht="13">
      <c r="A157" s="16"/>
      <c r="B157" s="1"/>
      <c r="C157" s="1"/>
      <c r="I157" s="2"/>
      <c r="M157" s="2"/>
    </row>
    <row r="158" spans="1:13" ht="13">
      <c r="A158" s="16"/>
      <c r="B158" s="1"/>
      <c r="C158" s="1"/>
      <c r="I158" s="2"/>
      <c r="M158" s="2"/>
    </row>
    <row r="159" spans="1:13" ht="13">
      <c r="A159" s="16"/>
      <c r="B159" s="1"/>
      <c r="C159" s="1"/>
      <c r="I159" s="2"/>
      <c r="M159" s="2"/>
    </row>
    <row r="160" spans="1:13" ht="13">
      <c r="A160" s="16"/>
      <c r="B160" s="1"/>
      <c r="C160" s="1"/>
      <c r="I160" s="2"/>
      <c r="M160" s="2"/>
    </row>
    <row r="161" spans="1:13" ht="13">
      <c r="A161" s="16"/>
      <c r="B161" s="1"/>
      <c r="C161" s="1"/>
      <c r="I161" s="2"/>
      <c r="M161" s="2"/>
    </row>
    <row r="162" spans="1:13" ht="13">
      <c r="A162" s="16"/>
      <c r="B162" s="1"/>
      <c r="C162" s="1"/>
      <c r="I162" s="2"/>
      <c r="M162" s="2"/>
    </row>
    <row r="163" spans="1:13" ht="13">
      <c r="A163" s="16"/>
      <c r="B163" s="1"/>
      <c r="C163" s="1"/>
      <c r="I163" s="2"/>
      <c r="M163" s="2"/>
    </row>
    <row r="164" spans="1:13" ht="13">
      <c r="A164" s="16"/>
      <c r="B164" s="1"/>
      <c r="C164" s="1"/>
      <c r="I164" s="2"/>
      <c r="M164" s="2"/>
    </row>
    <row r="165" spans="1:13" ht="13">
      <c r="A165" s="16"/>
      <c r="B165" s="1"/>
      <c r="C165" s="1"/>
      <c r="I165" s="2"/>
      <c r="M165" s="2"/>
    </row>
    <row r="166" spans="1:13" ht="13">
      <c r="A166" s="16"/>
      <c r="B166" s="1"/>
      <c r="C166" s="1"/>
      <c r="I166" s="2"/>
      <c r="M166" s="2"/>
    </row>
    <row r="167" spans="1:13" ht="13">
      <c r="A167" s="16"/>
      <c r="B167" s="1"/>
      <c r="C167" s="1"/>
      <c r="I167" s="2"/>
      <c r="M167" s="2"/>
    </row>
    <row r="168" spans="1:13" ht="13">
      <c r="A168" s="16"/>
      <c r="B168" s="1"/>
      <c r="C168" s="1"/>
      <c r="I168" s="2"/>
      <c r="M168" s="2"/>
    </row>
    <row r="169" spans="1:13" ht="13">
      <c r="A169" s="16"/>
      <c r="B169" s="1"/>
      <c r="C169" s="1"/>
      <c r="I169" s="2"/>
      <c r="M169" s="2"/>
    </row>
    <row r="170" spans="1:13" ht="13">
      <c r="A170" s="16"/>
      <c r="B170" s="1"/>
      <c r="C170" s="1"/>
      <c r="I170" s="2"/>
      <c r="M170" s="2"/>
    </row>
    <row r="171" spans="1:13" ht="13">
      <c r="A171" s="16"/>
      <c r="B171" s="1"/>
      <c r="C171" s="1"/>
      <c r="I171" s="2"/>
      <c r="M171" s="2"/>
    </row>
    <row r="172" spans="1:13" ht="13">
      <c r="A172" s="16"/>
      <c r="B172" s="1"/>
      <c r="C172" s="1"/>
      <c r="I172" s="2"/>
      <c r="M172" s="2"/>
    </row>
    <row r="173" spans="1:13" ht="13">
      <c r="A173" s="16"/>
      <c r="B173" s="1"/>
      <c r="C173" s="1"/>
      <c r="I173" s="2"/>
      <c r="M173" s="2"/>
    </row>
    <row r="174" spans="1:13" ht="13">
      <c r="A174" s="16"/>
      <c r="B174" s="1"/>
      <c r="C174" s="1"/>
      <c r="I174" s="2"/>
      <c r="M174" s="2"/>
    </row>
    <row r="175" spans="1:13" ht="13">
      <c r="A175" s="16"/>
      <c r="B175" s="1"/>
      <c r="C175" s="1"/>
      <c r="I175" s="2"/>
      <c r="M175" s="2"/>
    </row>
    <row r="176" spans="1:13" ht="13">
      <c r="A176" s="16"/>
      <c r="B176" s="1"/>
      <c r="C176" s="1"/>
      <c r="I176" s="2"/>
      <c r="M176" s="2"/>
    </row>
    <row r="177" spans="1:13" ht="13">
      <c r="A177" s="16"/>
      <c r="B177" s="1"/>
      <c r="C177" s="1"/>
      <c r="I177" s="2"/>
      <c r="M177" s="2"/>
    </row>
    <row r="178" spans="1:13" ht="13">
      <c r="A178" s="16"/>
      <c r="B178" s="1"/>
      <c r="C178" s="1"/>
      <c r="I178" s="2"/>
      <c r="M178" s="2"/>
    </row>
    <row r="179" spans="1:13" ht="13">
      <c r="A179" s="16"/>
      <c r="B179" s="1"/>
      <c r="C179" s="1"/>
      <c r="I179" s="2"/>
      <c r="M179" s="2"/>
    </row>
    <row r="180" spans="1:13" ht="13">
      <c r="A180" s="16"/>
      <c r="B180" s="1"/>
      <c r="C180" s="1"/>
      <c r="I180" s="2"/>
      <c r="M180" s="2"/>
    </row>
    <row r="181" spans="1:13" ht="13">
      <c r="A181" s="16"/>
      <c r="B181" s="1"/>
      <c r="C181" s="1"/>
      <c r="I181" s="2"/>
      <c r="M181" s="2"/>
    </row>
    <row r="182" spans="1:13" ht="13">
      <c r="A182" s="16"/>
      <c r="B182" s="1"/>
      <c r="C182" s="1"/>
      <c r="I182" s="2"/>
      <c r="M182" s="2"/>
    </row>
    <row r="183" spans="1:13" ht="13">
      <c r="A183" s="16"/>
      <c r="B183" s="1"/>
      <c r="C183" s="1"/>
      <c r="I183" s="2"/>
      <c r="M183" s="2"/>
    </row>
    <row r="184" spans="1:13" ht="13">
      <c r="A184" s="16"/>
      <c r="B184" s="1"/>
      <c r="C184" s="1"/>
      <c r="I184" s="2"/>
      <c r="M184" s="2"/>
    </row>
    <row r="185" spans="1:13" ht="13">
      <c r="A185" s="16"/>
      <c r="B185" s="1"/>
      <c r="C185" s="1"/>
      <c r="I185" s="2"/>
      <c r="M185" s="2"/>
    </row>
    <row r="186" spans="1:13" ht="13">
      <c r="A186" s="16"/>
      <c r="B186" s="1"/>
      <c r="C186" s="1"/>
      <c r="I186" s="2"/>
      <c r="M186" s="2"/>
    </row>
    <row r="187" spans="1:13" ht="13">
      <c r="A187" s="16"/>
      <c r="B187" s="1"/>
      <c r="C187" s="1"/>
      <c r="I187" s="2"/>
      <c r="M187" s="2"/>
    </row>
    <row r="188" spans="1:13" ht="13">
      <c r="A188" s="16"/>
      <c r="B188" s="1"/>
      <c r="C188" s="1"/>
      <c r="I188" s="2"/>
      <c r="M188" s="2"/>
    </row>
    <row r="189" spans="1:13" ht="13">
      <c r="A189" s="16"/>
      <c r="B189" s="1"/>
      <c r="C189" s="1"/>
      <c r="I189" s="2"/>
      <c r="M189" s="2"/>
    </row>
    <row r="190" spans="1:13" ht="13">
      <c r="A190" s="16"/>
      <c r="B190" s="1"/>
      <c r="C190" s="1"/>
      <c r="I190" s="2"/>
      <c r="M190" s="2"/>
    </row>
    <row r="191" spans="1:13" ht="13">
      <c r="A191" s="16"/>
      <c r="B191" s="1"/>
      <c r="C191" s="1"/>
      <c r="I191" s="2"/>
      <c r="M191" s="2"/>
    </row>
    <row r="192" spans="1:13" ht="13">
      <c r="A192" s="16"/>
      <c r="B192" s="1"/>
      <c r="C192" s="1"/>
      <c r="I192" s="2"/>
      <c r="M192" s="2"/>
    </row>
    <row r="193" spans="1:13" ht="13">
      <c r="A193" s="16"/>
      <c r="B193" s="1"/>
      <c r="C193" s="1"/>
      <c r="I193" s="2"/>
      <c r="M193" s="2"/>
    </row>
    <row r="194" spans="1:13" ht="13">
      <c r="A194" s="16"/>
      <c r="B194" s="1"/>
      <c r="C194" s="1"/>
      <c r="I194" s="2"/>
      <c r="M194" s="2"/>
    </row>
    <row r="195" spans="1:13" ht="13">
      <c r="A195" s="16"/>
      <c r="B195" s="1"/>
      <c r="C195" s="1"/>
      <c r="I195" s="2"/>
      <c r="M195" s="2"/>
    </row>
    <row r="196" spans="1:13" ht="13">
      <c r="A196" s="16"/>
      <c r="B196" s="1"/>
      <c r="C196" s="1"/>
      <c r="I196" s="2"/>
      <c r="M196" s="2"/>
    </row>
    <row r="197" spans="1:13" ht="13">
      <c r="A197" s="16"/>
      <c r="B197" s="1"/>
      <c r="C197" s="1"/>
      <c r="I197" s="2"/>
      <c r="M197" s="2"/>
    </row>
    <row r="198" spans="1:13" ht="13">
      <c r="A198" s="16"/>
      <c r="B198" s="1"/>
      <c r="C198" s="1"/>
      <c r="I198" s="2"/>
      <c r="M198" s="2"/>
    </row>
    <row r="199" spans="1:13" ht="13">
      <c r="A199" s="16"/>
      <c r="B199" s="1"/>
      <c r="C199" s="1"/>
      <c r="I199" s="2"/>
      <c r="M199" s="2"/>
    </row>
    <row r="200" spans="1:13" ht="13">
      <c r="A200" s="16"/>
      <c r="B200" s="1"/>
      <c r="C200" s="1"/>
      <c r="I200" s="2"/>
      <c r="M200" s="2"/>
    </row>
    <row r="201" spans="1:13" ht="13">
      <c r="A201" s="16"/>
      <c r="B201" s="1"/>
      <c r="C201" s="1"/>
      <c r="I201" s="2"/>
      <c r="M201" s="2"/>
    </row>
    <row r="202" spans="1:13" ht="13">
      <c r="A202" s="16"/>
      <c r="B202" s="1"/>
      <c r="C202" s="1"/>
      <c r="I202" s="2"/>
      <c r="M202" s="2"/>
    </row>
    <row r="203" spans="1:13" ht="13">
      <c r="A203" s="16"/>
      <c r="B203" s="1"/>
      <c r="C203" s="1"/>
      <c r="I203" s="2"/>
      <c r="M203" s="2"/>
    </row>
    <row r="204" spans="1:13" ht="13">
      <c r="A204" s="16"/>
      <c r="B204" s="1"/>
      <c r="C204" s="1"/>
      <c r="I204" s="2"/>
      <c r="M204" s="2"/>
    </row>
    <row r="205" spans="1:13" ht="13">
      <c r="A205" s="16"/>
      <c r="B205" s="1"/>
      <c r="C205" s="1"/>
      <c r="I205" s="2"/>
      <c r="M205" s="2"/>
    </row>
    <row r="206" spans="1:13" ht="13">
      <c r="A206" s="16"/>
      <c r="B206" s="1"/>
      <c r="C206" s="1"/>
      <c r="I206" s="2"/>
      <c r="M206" s="2"/>
    </row>
    <row r="207" spans="1:13" ht="13">
      <c r="A207" s="16"/>
      <c r="B207" s="1"/>
      <c r="C207" s="1"/>
      <c r="I207" s="2"/>
      <c r="M207" s="2"/>
    </row>
    <row r="208" spans="1:13" ht="13">
      <c r="A208" s="16"/>
      <c r="B208" s="1"/>
      <c r="C208" s="1"/>
      <c r="I208" s="2"/>
      <c r="M208" s="2"/>
    </row>
    <row r="209" spans="1:13" ht="13">
      <c r="A209" s="16"/>
      <c r="B209" s="1"/>
      <c r="C209" s="1"/>
      <c r="I209" s="2"/>
      <c r="M209" s="2"/>
    </row>
    <row r="210" spans="1:13" ht="13">
      <c r="A210" s="16"/>
      <c r="B210" s="1"/>
      <c r="C210" s="1"/>
      <c r="I210" s="2"/>
      <c r="M210" s="2"/>
    </row>
    <row r="211" spans="1:13" ht="13">
      <c r="A211" s="16"/>
      <c r="B211" s="1"/>
      <c r="C211" s="1"/>
      <c r="I211" s="2"/>
      <c r="M211" s="2"/>
    </row>
    <row r="212" spans="1:13" ht="13">
      <c r="A212" s="16"/>
      <c r="B212" s="1"/>
      <c r="C212" s="1"/>
      <c r="I212" s="2"/>
      <c r="M212" s="2"/>
    </row>
    <row r="213" spans="1:13" ht="13">
      <c r="A213" s="16"/>
      <c r="B213" s="1"/>
      <c r="C213" s="1"/>
      <c r="I213" s="2"/>
      <c r="M213" s="2"/>
    </row>
    <row r="214" spans="1:13" ht="13">
      <c r="A214" s="16"/>
      <c r="B214" s="1"/>
      <c r="C214" s="1"/>
      <c r="I214" s="2"/>
      <c r="M214" s="2"/>
    </row>
    <row r="215" spans="1:13" ht="13">
      <c r="A215" s="16"/>
      <c r="B215" s="1"/>
      <c r="C215" s="1"/>
      <c r="I215" s="2"/>
      <c r="M215" s="2"/>
    </row>
    <row r="216" spans="1:13" ht="13">
      <c r="A216" s="16"/>
      <c r="B216" s="1"/>
      <c r="C216" s="1"/>
      <c r="I216" s="2"/>
      <c r="M216" s="2"/>
    </row>
    <row r="217" spans="1:13" ht="13">
      <c r="A217" s="16"/>
      <c r="B217" s="1"/>
      <c r="C217" s="1"/>
      <c r="I217" s="2"/>
      <c r="M217" s="2"/>
    </row>
    <row r="218" spans="1:13" ht="13">
      <c r="A218" s="16"/>
      <c r="B218" s="1"/>
      <c r="C218" s="1"/>
      <c r="I218" s="2"/>
      <c r="M218" s="2"/>
    </row>
    <row r="219" spans="1:13" ht="13">
      <c r="A219" s="16"/>
      <c r="B219" s="1"/>
      <c r="C219" s="1"/>
      <c r="I219" s="2"/>
      <c r="M219" s="2"/>
    </row>
    <row r="220" spans="1:13" ht="13">
      <c r="A220" s="16"/>
      <c r="B220" s="1"/>
      <c r="C220" s="1"/>
      <c r="I220" s="2"/>
      <c r="M220" s="2"/>
    </row>
    <row r="221" spans="1:13" ht="13">
      <c r="A221" s="16"/>
      <c r="B221" s="1"/>
      <c r="C221" s="1"/>
      <c r="I221" s="2"/>
      <c r="M221" s="2"/>
    </row>
    <row r="222" spans="1:13" ht="13">
      <c r="A222" s="16"/>
      <c r="B222" s="1"/>
      <c r="C222" s="1"/>
      <c r="I222" s="2"/>
      <c r="M222" s="2"/>
    </row>
    <row r="223" spans="1:13" ht="13">
      <c r="A223" s="16"/>
      <c r="B223" s="1"/>
      <c r="C223" s="1"/>
      <c r="I223" s="2"/>
      <c r="M223" s="2"/>
    </row>
    <row r="224" spans="1:13" ht="13">
      <c r="A224" s="16"/>
      <c r="B224" s="1"/>
      <c r="C224" s="1"/>
      <c r="I224" s="2"/>
      <c r="M224" s="2"/>
    </row>
    <row r="225" spans="1:13" ht="13">
      <c r="A225" s="16"/>
      <c r="B225" s="1"/>
      <c r="C225" s="1"/>
      <c r="I225" s="2"/>
      <c r="M225" s="2"/>
    </row>
    <row r="226" spans="1:13" ht="13">
      <c r="A226" s="16"/>
      <c r="B226" s="1"/>
      <c r="C226" s="1"/>
      <c r="I226" s="2"/>
      <c r="M226" s="2"/>
    </row>
    <row r="227" spans="1:13" ht="13">
      <c r="A227" s="16"/>
      <c r="B227" s="1"/>
      <c r="C227" s="1"/>
      <c r="I227" s="2"/>
      <c r="M227" s="2"/>
    </row>
    <row r="228" spans="1:13" ht="13">
      <c r="A228" s="16"/>
      <c r="B228" s="1"/>
      <c r="C228" s="1"/>
      <c r="I228" s="2"/>
      <c r="M228" s="2"/>
    </row>
    <row r="229" spans="1:13" ht="13">
      <c r="A229" s="16"/>
      <c r="B229" s="1"/>
      <c r="C229" s="1"/>
      <c r="I229" s="2"/>
      <c r="M229" s="2"/>
    </row>
    <row r="230" spans="1:13" ht="13">
      <c r="A230" s="16"/>
      <c r="B230" s="1"/>
      <c r="C230" s="1"/>
      <c r="I230" s="2"/>
      <c r="M230" s="2"/>
    </row>
    <row r="231" spans="1:13" ht="13">
      <c r="A231" s="16"/>
      <c r="B231" s="1"/>
      <c r="C231" s="1"/>
      <c r="I231" s="2"/>
      <c r="M231" s="2"/>
    </row>
    <row r="232" spans="1:13" ht="13">
      <c r="A232" s="16"/>
      <c r="B232" s="1"/>
      <c r="C232" s="1"/>
      <c r="I232" s="2"/>
      <c r="M232" s="2"/>
    </row>
    <row r="233" spans="1:13" ht="13">
      <c r="A233" s="16"/>
      <c r="B233" s="1"/>
      <c r="C233" s="1"/>
      <c r="I233" s="2"/>
      <c r="M233" s="2"/>
    </row>
    <row r="234" spans="1:13" ht="13">
      <c r="A234" s="16"/>
      <c r="B234" s="1"/>
      <c r="C234" s="1"/>
      <c r="I234" s="2"/>
      <c r="M234" s="2"/>
    </row>
    <row r="235" spans="1:13" ht="13">
      <c r="A235" s="16"/>
      <c r="B235" s="1"/>
      <c r="C235" s="1"/>
      <c r="I235" s="2"/>
      <c r="M235" s="2"/>
    </row>
    <row r="236" spans="1:13" ht="13">
      <c r="A236" s="16"/>
      <c r="B236" s="1"/>
      <c r="C236" s="1"/>
      <c r="I236" s="2"/>
      <c r="M236" s="2"/>
    </row>
    <row r="237" spans="1:13" ht="13">
      <c r="A237" s="16"/>
      <c r="B237" s="1"/>
      <c r="C237" s="1"/>
      <c r="I237" s="2"/>
      <c r="M237" s="2"/>
    </row>
    <row r="238" spans="1:13" ht="13">
      <c r="A238" s="16"/>
      <c r="B238" s="1"/>
      <c r="C238" s="1"/>
      <c r="I238" s="2"/>
      <c r="M238" s="2"/>
    </row>
    <row r="239" spans="1:13" ht="13">
      <c r="A239" s="16"/>
      <c r="B239" s="1"/>
      <c r="C239" s="1"/>
      <c r="I239" s="2"/>
      <c r="M239" s="2"/>
    </row>
    <row r="240" spans="1:13" ht="13">
      <c r="A240" s="16"/>
      <c r="B240" s="1"/>
      <c r="C240" s="1"/>
      <c r="I240" s="2"/>
      <c r="M240" s="2"/>
    </row>
    <row r="241" spans="1:13" ht="13">
      <c r="A241" s="16"/>
      <c r="B241" s="1"/>
      <c r="C241" s="1"/>
      <c r="I241" s="2"/>
      <c r="M241" s="2"/>
    </row>
    <row r="242" spans="1:13" ht="13">
      <c r="A242" s="16"/>
      <c r="B242" s="1"/>
      <c r="C242" s="1"/>
      <c r="I242" s="2"/>
      <c r="M242" s="2"/>
    </row>
    <row r="243" spans="1:13" ht="13">
      <c r="A243" s="16"/>
      <c r="B243" s="1"/>
      <c r="C243" s="1"/>
      <c r="I243" s="2"/>
      <c r="M243" s="2"/>
    </row>
    <row r="244" spans="1:13" ht="13">
      <c r="A244" s="16"/>
      <c r="B244" s="1"/>
      <c r="C244" s="1"/>
      <c r="I244" s="2"/>
      <c r="M244" s="2"/>
    </row>
    <row r="245" spans="1:13" ht="13">
      <c r="A245" s="16"/>
      <c r="B245" s="1"/>
      <c r="C245" s="1"/>
      <c r="I245" s="2"/>
      <c r="M245" s="2"/>
    </row>
    <row r="246" spans="1:13" ht="13">
      <c r="A246" s="16"/>
      <c r="B246" s="1"/>
      <c r="C246" s="1"/>
      <c r="I246" s="2"/>
      <c r="M246" s="2"/>
    </row>
    <row r="247" spans="1:13" ht="13">
      <c r="A247" s="16"/>
      <c r="B247" s="1"/>
      <c r="C247" s="1"/>
      <c r="I247" s="2"/>
      <c r="M247" s="2"/>
    </row>
    <row r="248" spans="1:13" ht="13">
      <c r="A248" s="16"/>
      <c r="B248" s="1"/>
      <c r="C248" s="1"/>
      <c r="I248" s="2"/>
      <c r="M248" s="2"/>
    </row>
    <row r="249" spans="1:13" ht="13">
      <c r="A249" s="16"/>
      <c r="B249" s="1"/>
      <c r="C249" s="1"/>
      <c r="I249" s="2"/>
      <c r="M249" s="2"/>
    </row>
    <row r="250" spans="1:13" ht="13">
      <c r="A250" s="16"/>
      <c r="B250" s="1"/>
      <c r="C250" s="1"/>
      <c r="I250" s="2"/>
      <c r="M250" s="2"/>
    </row>
    <row r="251" spans="1:13" ht="13">
      <c r="A251" s="16"/>
      <c r="B251" s="1"/>
      <c r="C251" s="1"/>
      <c r="I251" s="2"/>
      <c r="M251" s="2"/>
    </row>
    <row r="252" spans="1:13" ht="13">
      <c r="A252" s="16"/>
      <c r="B252" s="1"/>
      <c r="C252" s="1"/>
      <c r="I252" s="2"/>
      <c r="M252" s="2"/>
    </row>
    <row r="253" spans="1:13" ht="13">
      <c r="A253" s="16"/>
      <c r="B253" s="1"/>
      <c r="C253" s="1"/>
      <c r="I253" s="2"/>
      <c r="M253" s="2"/>
    </row>
    <row r="254" spans="1:13" ht="13">
      <c r="A254" s="16"/>
      <c r="B254" s="1"/>
      <c r="C254" s="1"/>
      <c r="I254" s="2"/>
      <c r="M254" s="2"/>
    </row>
    <row r="255" spans="1:13" ht="13">
      <c r="A255" s="16"/>
      <c r="B255" s="1"/>
      <c r="C255" s="1"/>
      <c r="I255" s="2"/>
      <c r="M255" s="2"/>
    </row>
    <row r="256" spans="1:13" ht="13">
      <c r="A256" s="16"/>
      <c r="B256" s="1"/>
      <c r="C256" s="1"/>
      <c r="I256" s="2"/>
      <c r="M256" s="2"/>
    </row>
    <row r="257" spans="1:13" ht="13">
      <c r="A257" s="16"/>
      <c r="B257" s="1"/>
      <c r="C257" s="1"/>
      <c r="I257" s="2"/>
      <c r="M257" s="2"/>
    </row>
    <row r="258" spans="1:13" ht="13">
      <c r="A258" s="16"/>
      <c r="B258" s="1"/>
      <c r="C258" s="1"/>
      <c r="I258" s="2"/>
      <c r="M258" s="2"/>
    </row>
    <row r="259" spans="1:13" ht="13">
      <c r="A259" s="16"/>
      <c r="B259" s="1"/>
      <c r="C259" s="1"/>
      <c r="I259" s="2"/>
      <c r="M259" s="2"/>
    </row>
    <row r="260" spans="1:13" ht="13">
      <c r="A260" s="16"/>
      <c r="B260" s="1"/>
      <c r="C260" s="1"/>
      <c r="I260" s="2"/>
      <c r="M260" s="2"/>
    </row>
    <row r="261" spans="1:13" ht="13">
      <c r="A261" s="16"/>
      <c r="B261" s="1"/>
      <c r="C261" s="1"/>
      <c r="I261" s="2"/>
      <c r="M261" s="2"/>
    </row>
    <row r="262" spans="1:13" ht="13">
      <c r="A262" s="16"/>
      <c r="B262" s="1"/>
      <c r="C262" s="1"/>
      <c r="I262" s="2"/>
      <c r="M262" s="2"/>
    </row>
    <row r="263" spans="1:13" ht="13">
      <c r="A263" s="16"/>
      <c r="B263" s="1"/>
      <c r="C263" s="1"/>
      <c r="I263" s="2"/>
      <c r="M263" s="2"/>
    </row>
    <row r="264" spans="1:13" ht="13">
      <c r="A264" s="16"/>
      <c r="B264" s="1"/>
      <c r="C264" s="1"/>
      <c r="I264" s="2"/>
      <c r="M264" s="2"/>
    </row>
    <row r="265" spans="1:13" ht="13">
      <c r="A265" s="16"/>
      <c r="B265" s="1"/>
      <c r="C265" s="1"/>
      <c r="I265" s="2"/>
      <c r="M265" s="2"/>
    </row>
    <row r="266" spans="1:13" ht="13">
      <c r="A266" s="16"/>
      <c r="B266" s="1"/>
      <c r="C266" s="1"/>
      <c r="I266" s="2"/>
      <c r="M266" s="2"/>
    </row>
    <row r="267" spans="1:13" ht="13">
      <c r="A267" s="16"/>
      <c r="B267" s="1"/>
      <c r="C267" s="1"/>
      <c r="I267" s="2"/>
      <c r="M267" s="2"/>
    </row>
    <row r="268" spans="1:13" ht="13">
      <c r="A268" s="16"/>
      <c r="B268" s="1"/>
      <c r="C268" s="1"/>
      <c r="I268" s="2"/>
      <c r="M268" s="2"/>
    </row>
    <row r="269" spans="1:13" ht="13">
      <c r="A269" s="16"/>
      <c r="B269" s="1"/>
      <c r="C269" s="1"/>
      <c r="I269" s="2"/>
      <c r="M269" s="2"/>
    </row>
    <row r="270" spans="1:13" ht="13">
      <c r="A270" s="16"/>
      <c r="B270" s="1"/>
      <c r="C270" s="1"/>
      <c r="I270" s="2"/>
      <c r="M270" s="2"/>
    </row>
    <row r="271" spans="1:13" ht="13">
      <c r="A271" s="16"/>
      <c r="B271" s="1"/>
      <c r="C271" s="1"/>
      <c r="I271" s="2"/>
      <c r="M271" s="2"/>
    </row>
    <row r="272" spans="1:13" ht="13">
      <c r="A272" s="16"/>
      <c r="B272" s="1"/>
      <c r="C272" s="1"/>
      <c r="I272" s="2"/>
      <c r="M272" s="2"/>
    </row>
    <row r="273" spans="1:13" ht="13">
      <c r="A273" s="16"/>
      <c r="B273" s="1"/>
      <c r="C273" s="1"/>
      <c r="I273" s="2"/>
      <c r="M273" s="2"/>
    </row>
    <row r="274" spans="1:13" ht="13">
      <c r="A274" s="16"/>
      <c r="B274" s="1"/>
      <c r="C274" s="1"/>
      <c r="I274" s="2"/>
      <c r="M274" s="2"/>
    </row>
    <row r="275" spans="1:13" ht="13">
      <c r="A275" s="16"/>
      <c r="B275" s="1"/>
      <c r="C275" s="1"/>
      <c r="I275" s="2"/>
      <c r="M275" s="2"/>
    </row>
    <row r="276" spans="1:13" ht="13">
      <c r="A276" s="16"/>
      <c r="B276" s="1"/>
      <c r="C276" s="1"/>
      <c r="I276" s="2"/>
      <c r="M276" s="2"/>
    </row>
    <row r="277" spans="1:13" ht="13">
      <c r="A277" s="16"/>
      <c r="B277" s="1"/>
      <c r="C277" s="1"/>
      <c r="I277" s="2"/>
      <c r="M277" s="2"/>
    </row>
    <row r="278" spans="1:13" ht="13">
      <c r="A278" s="16"/>
      <c r="B278" s="1"/>
      <c r="C278" s="1"/>
      <c r="I278" s="2"/>
      <c r="M278" s="2"/>
    </row>
    <row r="279" spans="1:13" ht="13">
      <c r="A279" s="16"/>
      <c r="B279" s="1"/>
      <c r="C279" s="1"/>
      <c r="I279" s="2"/>
      <c r="M279" s="2"/>
    </row>
    <row r="280" spans="1:13" ht="13">
      <c r="A280" s="16"/>
      <c r="B280" s="1"/>
      <c r="C280" s="1"/>
      <c r="I280" s="2"/>
      <c r="M280" s="2"/>
    </row>
    <row r="281" spans="1:13" ht="13">
      <c r="A281" s="16"/>
      <c r="B281" s="1"/>
      <c r="C281" s="1"/>
      <c r="I281" s="2"/>
      <c r="M281" s="2"/>
    </row>
    <row r="282" spans="1:13" ht="13">
      <c r="A282" s="16"/>
      <c r="B282" s="1"/>
      <c r="C282" s="1"/>
      <c r="I282" s="2"/>
      <c r="M282" s="2"/>
    </row>
    <row r="283" spans="1:13" ht="13">
      <c r="A283" s="16"/>
      <c r="B283" s="1"/>
      <c r="C283" s="1"/>
      <c r="I283" s="2"/>
      <c r="M283" s="2"/>
    </row>
    <row r="284" spans="1:13" ht="13">
      <c r="A284" s="16"/>
      <c r="B284" s="1"/>
      <c r="C284" s="1"/>
      <c r="I284" s="2"/>
      <c r="M284" s="2"/>
    </row>
    <row r="285" spans="1:13" ht="13">
      <c r="A285" s="16"/>
      <c r="B285" s="1"/>
      <c r="C285" s="1"/>
      <c r="I285" s="2"/>
      <c r="M285" s="2"/>
    </row>
    <row r="286" spans="1:13" ht="13">
      <c r="A286" s="16"/>
      <c r="B286" s="1"/>
      <c r="C286" s="1"/>
      <c r="I286" s="2"/>
      <c r="M286" s="2"/>
    </row>
    <row r="287" spans="1:13" ht="13">
      <c r="A287" s="16"/>
      <c r="B287" s="1"/>
      <c r="C287" s="1"/>
      <c r="I287" s="2"/>
      <c r="M287" s="2"/>
    </row>
    <row r="288" spans="1:13" ht="13">
      <c r="A288" s="16"/>
      <c r="B288" s="1"/>
      <c r="C288" s="1"/>
      <c r="I288" s="2"/>
      <c r="M288" s="2"/>
    </row>
    <row r="289" spans="1:13" ht="13">
      <c r="A289" s="16"/>
      <c r="B289" s="1"/>
      <c r="C289" s="1"/>
      <c r="I289" s="2"/>
      <c r="M289" s="2"/>
    </row>
    <row r="290" spans="1:13" ht="13">
      <c r="A290" s="16"/>
      <c r="B290" s="1"/>
      <c r="C290" s="1"/>
      <c r="I290" s="2"/>
      <c r="M290" s="2"/>
    </row>
    <row r="291" spans="1:13" ht="13">
      <c r="A291" s="16"/>
      <c r="B291" s="1"/>
      <c r="C291" s="1"/>
      <c r="I291" s="2"/>
      <c r="M291" s="2"/>
    </row>
    <row r="292" spans="1:13" ht="13">
      <c r="A292" s="16"/>
      <c r="B292" s="1"/>
      <c r="C292" s="1"/>
      <c r="I292" s="2"/>
      <c r="M292" s="2"/>
    </row>
    <row r="293" spans="1:13" ht="13">
      <c r="A293" s="16"/>
      <c r="B293" s="1"/>
      <c r="C293" s="1"/>
      <c r="I293" s="2"/>
      <c r="M293" s="2"/>
    </row>
    <row r="294" spans="1:13" ht="13">
      <c r="A294" s="16"/>
      <c r="B294" s="1"/>
      <c r="C294" s="1"/>
      <c r="I294" s="2"/>
      <c r="M294" s="2"/>
    </row>
    <row r="295" spans="1:13" ht="13">
      <c r="A295" s="16"/>
      <c r="B295" s="1"/>
      <c r="C295" s="1"/>
      <c r="I295" s="2"/>
      <c r="M295" s="2"/>
    </row>
    <row r="296" spans="1:13" ht="13">
      <c r="A296" s="16"/>
      <c r="B296" s="1"/>
      <c r="C296" s="1"/>
      <c r="I296" s="2"/>
      <c r="M296" s="2"/>
    </row>
    <row r="297" spans="1:13" ht="13">
      <c r="A297" s="16"/>
      <c r="B297" s="1"/>
      <c r="C297" s="1"/>
      <c r="I297" s="2"/>
      <c r="M297" s="2"/>
    </row>
    <row r="298" spans="1:13" ht="13">
      <c r="A298" s="16"/>
      <c r="B298" s="1"/>
      <c r="C298" s="1"/>
      <c r="I298" s="2"/>
      <c r="M298" s="2"/>
    </row>
    <row r="299" spans="1:13" ht="13">
      <c r="A299" s="16"/>
      <c r="B299" s="1"/>
      <c r="C299" s="1"/>
      <c r="I299" s="2"/>
      <c r="M299" s="2"/>
    </row>
    <row r="300" spans="1:13" ht="13">
      <c r="A300" s="16"/>
      <c r="B300" s="1"/>
      <c r="C300" s="1"/>
      <c r="I300" s="2"/>
      <c r="M300" s="2"/>
    </row>
    <row r="301" spans="1:13" ht="13">
      <c r="A301" s="16"/>
      <c r="B301" s="1"/>
      <c r="C301" s="1"/>
      <c r="I301" s="2"/>
      <c r="M301" s="2"/>
    </row>
    <row r="302" spans="1:13" ht="13">
      <c r="A302" s="16"/>
      <c r="B302" s="1"/>
      <c r="C302" s="1"/>
      <c r="I302" s="2"/>
      <c r="M302" s="2"/>
    </row>
    <row r="303" spans="1:13" ht="13">
      <c r="A303" s="16"/>
      <c r="B303" s="1"/>
      <c r="C303" s="1"/>
      <c r="I303" s="2"/>
      <c r="M303" s="2"/>
    </row>
    <row r="304" spans="1:13" ht="13">
      <c r="A304" s="16"/>
      <c r="B304" s="1"/>
      <c r="C304" s="1"/>
      <c r="I304" s="2"/>
      <c r="M304" s="2"/>
    </row>
    <row r="305" spans="1:13" ht="13">
      <c r="A305" s="16"/>
      <c r="B305" s="1"/>
      <c r="C305" s="1"/>
      <c r="I305" s="2"/>
      <c r="M305" s="2"/>
    </row>
    <row r="306" spans="1:13" ht="13">
      <c r="A306" s="16"/>
      <c r="B306" s="1"/>
      <c r="C306" s="1"/>
      <c r="I306" s="2"/>
      <c r="M306" s="2"/>
    </row>
    <row r="307" spans="1:13" ht="13">
      <c r="A307" s="16"/>
      <c r="B307" s="1"/>
      <c r="C307" s="1"/>
      <c r="I307" s="2"/>
      <c r="M307" s="2"/>
    </row>
    <row r="308" spans="1:13" ht="13">
      <c r="A308" s="16"/>
      <c r="B308" s="1"/>
      <c r="C308" s="1"/>
      <c r="I308" s="2"/>
      <c r="M308" s="2"/>
    </row>
    <row r="309" spans="1:13" ht="13">
      <c r="A309" s="16"/>
      <c r="B309" s="1"/>
      <c r="C309" s="1"/>
      <c r="I309" s="2"/>
      <c r="M309" s="2"/>
    </row>
    <row r="310" spans="1:13" ht="13">
      <c r="A310" s="16"/>
      <c r="B310" s="1"/>
      <c r="C310" s="1"/>
      <c r="I310" s="2"/>
      <c r="M310" s="2"/>
    </row>
    <row r="311" spans="1:13" ht="13">
      <c r="A311" s="16"/>
      <c r="B311" s="1"/>
      <c r="C311" s="1"/>
      <c r="I311" s="2"/>
      <c r="M311" s="2"/>
    </row>
    <row r="312" spans="1:13" ht="13">
      <c r="A312" s="16"/>
      <c r="B312" s="1"/>
      <c r="C312" s="1"/>
      <c r="I312" s="2"/>
      <c r="M312" s="2"/>
    </row>
    <row r="313" spans="1:13" ht="13">
      <c r="A313" s="16"/>
      <c r="B313" s="1"/>
      <c r="C313" s="1"/>
      <c r="I313" s="2"/>
      <c r="M313" s="2"/>
    </row>
    <row r="314" spans="1:13" ht="13">
      <c r="A314" s="16"/>
      <c r="B314" s="1"/>
      <c r="C314" s="1"/>
      <c r="I314" s="2"/>
      <c r="M314" s="2"/>
    </row>
    <row r="315" spans="1:13" ht="13">
      <c r="A315" s="16"/>
      <c r="B315" s="1"/>
      <c r="C315" s="1"/>
      <c r="I315" s="2"/>
      <c r="M315" s="2"/>
    </row>
    <row r="316" spans="1:13" ht="13">
      <c r="A316" s="16"/>
      <c r="B316" s="1"/>
      <c r="C316" s="1"/>
      <c r="I316" s="2"/>
      <c r="M316" s="2"/>
    </row>
    <row r="317" spans="1:13" ht="13">
      <c r="A317" s="16"/>
      <c r="B317" s="1"/>
      <c r="C317" s="1"/>
      <c r="I317" s="2"/>
      <c r="M317" s="2"/>
    </row>
    <row r="318" spans="1:13" ht="13">
      <c r="A318" s="16"/>
      <c r="B318" s="1"/>
      <c r="C318" s="1"/>
      <c r="I318" s="2"/>
      <c r="M318" s="2"/>
    </row>
    <row r="319" spans="1:13" ht="13">
      <c r="A319" s="16"/>
      <c r="B319" s="1"/>
      <c r="C319" s="1"/>
      <c r="I319" s="2"/>
      <c r="M319" s="2"/>
    </row>
    <row r="320" spans="1:13" ht="13">
      <c r="A320" s="16"/>
      <c r="B320" s="1"/>
      <c r="C320" s="1"/>
      <c r="I320" s="2"/>
      <c r="M320" s="2"/>
    </row>
    <row r="321" spans="1:13" ht="13">
      <c r="A321" s="16"/>
      <c r="B321" s="1"/>
      <c r="C321" s="1"/>
      <c r="I321" s="2"/>
      <c r="M321" s="2"/>
    </row>
    <row r="322" spans="1:13" ht="13">
      <c r="A322" s="16"/>
      <c r="B322" s="1"/>
      <c r="C322" s="1"/>
      <c r="I322" s="2"/>
      <c r="M322" s="2"/>
    </row>
    <row r="323" spans="1:13" ht="13">
      <c r="A323" s="16"/>
      <c r="B323" s="1"/>
      <c r="C323" s="1"/>
      <c r="I323" s="2"/>
      <c r="M323" s="2"/>
    </row>
    <row r="324" spans="1:13" ht="13">
      <c r="A324" s="16"/>
      <c r="B324" s="1"/>
      <c r="C324" s="1"/>
      <c r="I324" s="2"/>
      <c r="M324" s="2"/>
    </row>
    <row r="325" spans="1:13" ht="13">
      <c r="A325" s="16"/>
      <c r="B325" s="1"/>
      <c r="C325" s="1"/>
      <c r="I325" s="2"/>
      <c r="M325" s="2"/>
    </row>
    <row r="326" spans="1:13" ht="13">
      <c r="A326" s="16"/>
      <c r="B326" s="1"/>
      <c r="C326" s="1"/>
      <c r="I326" s="2"/>
      <c r="M326" s="2"/>
    </row>
    <row r="327" spans="1:13" ht="13">
      <c r="A327" s="16"/>
      <c r="B327" s="1"/>
      <c r="C327" s="1"/>
      <c r="I327" s="2"/>
      <c r="M327" s="2"/>
    </row>
    <row r="328" spans="1:13" ht="13">
      <c r="A328" s="16"/>
      <c r="B328" s="1"/>
      <c r="C328" s="1"/>
      <c r="I328" s="2"/>
      <c r="M328" s="2"/>
    </row>
    <row r="329" spans="1:13" ht="13">
      <c r="A329" s="16"/>
      <c r="B329" s="1"/>
      <c r="C329" s="1"/>
      <c r="I329" s="2"/>
      <c r="M329" s="2"/>
    </row>
    <row r="330" spans="1:13" ht="13">
      <c r="A330" s="16"/>
      <c r="B330" s="1"/>
      <c r="C330" s="1"/>
      <c r="I330" s="2"/>
      <c r="M330" s="2"/>
    </row>
    <row r="331" spans="1:13" ht="13">
      <c r="A331" s="16"/>
      <c r="B331" s="1"/>
      <c r="C331" s="1"/>
      <c r="I331" s="2"/>
      <c r="M331" s="2"/>
    </row>
    <row r="332" spans="1:13" ht="13">
      <c r="A332" s="16"/>
      <c r="B332" s="1"/>
      <c r="C332" s="1"/>
      <c r="I332" s="2"/>
      <c r="M332" s="2"/>
    </row>
    <row r="333" spans="1:13" ht="13">
      <c r="A333" s="16"/>
      <c r="B333" s="1"/>
      <c r="C333" s="1"/>
      <c r="I333" s="2"/>
      <c r="M333" s="2"/>
    </row>
    <row r="334" spans="1:13" ht="13">
      <c r="A334" s="16"/>
      <c r="B334" s="1"/>
      <c r="C334" s="1"/>
      <c r="I334" s="2"/>
      <c r="M334" s="2"/>
    </row>
    <row r="335" spans="1:13" ht="13">
      <c r="A335" s="16"/>
      <c r="B335" s="1"/>
      <c r="C335" s="1"/>
      <c r="I335" s="2"/>
      <c r="M335" s="2"/>
    </row>
    <row r="336" spans="1:13" ht="13">
      <c r="A336" s="16"/>
      <c r="B336" s="1"/>
      <c r="C336" s="1"/>
      <c r="I336" s="2"/>
      <c r="M336" s="2"/>
    </row>
    <row r="337" spans="1:13" ht="13">
      <c r="A337" s="16"/>
      <c r="B337" s="1"/>
      <c r="C337" s="1"/>
      <c r="I337" s="2"/>
      <c r="M337" s="2"/>
    </row>
    <row r="338" spans="1:13" ht="13">
      <c r="A338" s="16"/>
      <c r="B338" s="1"/>
      <c r="C338" s="1"/>
      <c r="I338" s="2"/>
      <c r="M338" s="2"/>
    </row>
    <row r="339" spans="1:13" ht="13">
      <c r="A339" s="16"/>
      <c r="B339" s="1"/>
      <c r="C339" s="1"/>
      <c r="I339" s="2"/>
      <c r="M339" s="2"/>
    </row>
    <row r="340" spans="1:13" ht="13">
      <c r="A340" s="16"/>
      <c r="B340" s="1"/>
      <c r="C340" s="1"/>
      <c r="I340" s="2"/>
      <c r="M340" s="2"/>
    </row>
    <row r="341" spans="1:13" ht="13">
      <c r="A341" s="16"/>
      <c r="B341" s="1"/>
      <c r="C341" s="1"/>
      <c r="I341" s="2"/>
      <c r="M341" s="2"/>
    </row>
    <row r="342" spans="1:13" ht="13">
      <c r="A342" s="16"/>
      <c r="B342" s="1"/>
      <c r="C342" s="1"/>
      <c r="I342" s="2"/>
      <c r="M342" s="2"/>
    </row>
    <row r="343" spans="1:13" ht="13">
      <c r="A343" s="16"/>
      <c r="B343" s="1"/>
      <c r="C343" s="1"/>
      <c r="I343" s="2"/>
      <c r="M343" s="2"/>
    </row>
    <row r="344" spans="1:13" ht="13">
      <c r="A344" s="16"/>
      <c r="B344" s="1"/>
      <c r="C344" s="1"/>
      <c r="I344" s="2"/>
      <c r="M344" s="2"/>
    </row>
    <row r="345" spans="1:13" ht="13">
      <c r="A345" s="16"/>
      <c r="B345" s="1"/>
      <c r="C345" s="1"/>
      <c r="I345" s="2"/>
      <c r="M345" s="2"/>
    </row>
    <row r="346" spans="1:13" ht="13">
      <c r="A346" s="16"/>
      <c r="B346" s="1"/>
      <c r="C346" s="1"/>
      <c r="I346" s="2"/>
      <c r="M346" s="2"/>
    </row>
    <row r="347" spans="1:13" ht="13">
      <c r="A347" s="16"/>
      <c r="B347" s="1"/>
      <c r="C347" s="1"/>
      <c r="I347" s="2"/>
      <c r="M347" s="2"/>
    </row>
    <row r="348" spans="1:13" ht="13">
      <c r="A348" s="16"/>
      <c r="B348" s="1"/>
      <c r="C348" s="1"/>
      <c r="I348" s="2"/>
      <c r="M348" s="2"/>
    </row>
    <row r="349" spans="1:13" ht="13">
      <c r="A349" s="16"/>
      <c r="B349" s="1"/>
      <c r="C349" s="1"/>
      <c r="I349" s="2"/>
      <c r="M349" s="2"/>
    </row>
    <row r="350" spans="1:13" ht="13">
      <c r="A350" s="16"/>
      <c r="B350" s="1"/>
      <c r="C350" s="1"/>
      <c r="I350" s="2"/>
      <c r="M350" s="2"/>
    </row>
    <row r="351" spans="1:13" ht="13">
      <c r="A351" s="16"/>
      <c r="B351" s="1"/>
      <c r="C351" s="1"/>
      <c r="I351" s="2"/>
      <c r="M351" s="2"/>
    </row>
    <row r="352" spans="1:13" ht="13">
      <c r="A352" s="16"/>
      <c r="B352" s="1"/>
      <c r="C352" s="1"/>
      <c r="I352" s="2"/>
      <c r="M352" s="2"/>
    </row>
    <row r="353" spans="1:13" ht="13">
      <c r="A353" s="16"/>
      <c r="B353" s="1"/>
      <c r="C353" s="1"/>
      <c r="I353" s="2"/>
      <c r="M353" s="2"/>
    </row>
    <row r="354" spans="1:13" ht="13">
      <c r="A354" s="16"/>
      <c r="B354" s="1"/>
      <c r="C354" s="1"/>
      <c r="I354" s="2"/>
      <c r="M354" s="2"/>
    </row>
    <row r="355" spans="1:13" ht="13">
      <c r="A355" s="16"/>
      <c r="B355" s="1"/>
      <c r="C355" s="1"/>
      <c r="I355" s="2"/>
      <c r="M355" s="2"/>
    </row>
    <row r="356" spans="1:13" ht="13">
      <c r="A356" s="16"/>
      <c r="B356" s="1"/>
      <c r="C356" s="1"/>
      <c r="I356" s="2"/>
      <c r="M356" s="2"/>
    </row>
    <row r="357" spans="1:13" ht="13">
      <c r="A357" s="16"/>
      <c r="B357" s="1"/>
      <c r="C357" s="1"/>
      <c r="I357" s="2"/>
      <c r="M357" s="2"/>
    </row>
    <row r="358" spans="1:13" ht="13">
      <c r="A358" s="16"/>
      <c r="B358" s="1"/>
      <c r="C358" s="1"/>
      <c r="I358" s="2"/>
      <c r="M358" s="2"/>
    </row>
    <row r="359" spans="1:13" ht="13">
      <c r="A359" s="16"/>
      <c r="B359" s="1"/>
      <c r="C359" s="1"/>
      <c r="I359" s="2"/>
      <c r="M359" s="2"/>
    </row>
    <row r="360" spans="1:13" ht="13">
      <c r="A360" s="16"/>
      <c r="B360" s="1"/>
      <c r="C360" s="1"/>
      <c r="I360" s="2"/>
      <c r="M360" s="2"/>
    </row>
    <row r="361" spans="1:13" ht="13">
      <c r="A361" s="16"/>
      <c r="B361" s="1"/>
      <c r="C361" s="1"/>
      <c r="I361" s="2"/>
      <c r="M361" s="2"/>
    </row>
    <row r="362" spans="1:13" ht="13">
      <c r="A362" s="16"/>
      <c r="B362" s="1"/>
      <c r="C362" s="1"/>
      <c r="I362" s="2"/>
      <c r="M362" s="2"/>
    </row>
    <row r="363" spans="1:13" ht="13">
      <c r="A363" s="16"/>
      <c r="B363" s="1"/>
      <c r="C363" s="1"/>
      <c r="I363" s="2"/>
      <c r="M363" s="2"/>
    </row>
    <row r="364" spans="1:13" ht="13">
      <c r="A364" s="16"/>
      <c r="B364" s="1"/>
      <c r="C364" s="1"/>
      <c r="I364" s="2"/>
      <c r="M364" s="2"/>
    </row>
    <row r="365" spans="1:13" ht="13">
      <c r="A365" s="16"/>
      <c r="B365" s="1"/>
      <c r="C365" s="1"/>
      <c r="I365" s="2"/>
      <c r="M365" s="2"/>
    </row>
    <row r="366" spans="1:13" ht="13">
      <c r="A366" s="16"/>
      <c r="B366" s="1"/>
      <c r="C366" s="1"/>
      <c r="I366" s="2"/>
      <c r="M366" s="2"/>
    </row>
    <row r="367" spans="1:13" ht="13">
      <c r="A367" s="16"/>
      <c r="B367" s="1"/>
      <c r="C367" s="1"/>
      <c r="I367" s="2"/>
      <c r="M367" s="2"/>
    </row>
    <row r="368" spans="1:13" ht="13">
      <c r="A368" s="16"/>
      <c r="B368" s="1"/>
      <c r="C368" s="1"/>
      <c r="I368" s="2"/>
      <c r="M368" s="2"/>
    </row>
    <row r="369" spans="1:13" ht="13">
      <c r="A369" s="16"/>
      <c r="B369" s="1"/>
      <c r="C369" s="1"/>
      <c r="I369" s="2"/>
      <c r="M369" s="2"/>
    </row>
    <row r="370" spans="1:13" ht="13">
      <c r="A370" s="16"/>
      <c r="B370" s="1"/>
      <c r="C370" s="1"/>
      <c r="I370" s="2"/>
      <c r="M370" s="2"/>
    </row>
    <row r="371" spans="1:13" ht="13">
      <c r="A371" s="16"/>
      <c r="B371" s="1"/>
      <c r="C371" s="1"/>
      <c r="I371" s="2"/>
      <c r="M371" s="2"/>
    </row>
    <row r="372" spans="1:13" ht="13">
      <c r="A372" s="16"/>
      <c r="B372" s="1"/>
      <c r="C372" s="1"/>
      <c r="I372" s="2"/>
      <c r="M372" s="2"/>
    </row>
    <row r="373" spans="1:13" ht="13">
      <c r="A373" s="16"/>
      <c r="B373" s="1"/>
      <c r="C373" s="1"/>
      <c r="I373" s="2"/>
      <c r="M373" s="2"/>
    </row>
    <row r="374" spans="1:13" ht="13">
      <c r="A374" s="16"/>
      <c r="B374" s="1"/>
      <c r="C374" s="1"/>
      <c r="I374" s="2"/>
      <c r="M374" s="2"/>
    </row>
    <row r="375" spans="1:13" ht="13">
      <c r="A375" s="16"/>
      <c r="B375" s="1"/>
      <c r="C375" s="1"/>
      <c r="I375" s="2"/>
      <c r="M375" s="2"/>
    </row>
    <row r="376" spans="1:13" ht="13">
      <c r="A376" s="16"/>
      <c r="B376" s="1"/>
      <c r="C376" s="1"/>
      <c r="I376" s="2"/>
      <c r="M376" s="2"/>
    </row>
    <row r="377" spans="1:13" ht="13">
      <c r="A377" s="16"/>
      <c r="B377" s="1"/>
      <c r="C377" s="1"/>
      <c r="I377" s="2"/>
      <c r="M377" s="2"/>
    </row>
    <row r="378" spans="1:13" ht="13">
      <c r="A378" s="16"/>
      <c r="B378" s="1"/>
      <c r="C378" s="1"/>
      <c r="I378" s="2"/>
      <c r="M378" s="2"/>
    </row>
    <row r="379" spans="1:13" ht="13">
      <c r="A379" s="16"/>
      <c r="B379" s="1"/>
      <c r="C379" s="1"/>
      <c r="I379" s="2"/>
      <c r="M379" s="2"/>
    </row>
    <row r="380" spans="1:13" ht="13">
      <c r="A380" s="16"/>
      <c r="B380" s="1"/>
      <c r="C380" s="1"/>
      <c r="I380" s="2"/>
      <c r="M380" s="2"/>
    </row>
    <row r="381" spans="1:13" ht="13">
      <c r="A381" s="16"/>
      <c r="B381" s="1"/>
      <c r="C381" s="1"/>
      <c r="I381" s="2"/>
      <c r="M381" s="2"/>
    </row>
    <row r="382" spans="1:13" ht="13">
      <c r="A382" s="16"/>
      <c r="B382" s="1"/>
      <c r="C382" s="1"/>
      <c r="I382" s="2"/>
      <c r="M382" s="2"/>
    </row>
    <row r="383" spans="1:13" ht="13">
      <c r="A383" s="16"/>
      <c r="B383" s="1"/>
      <c r="C383" s="1"/>
      <c r="I383" s="2"/>
      <c r="M383" s="2"/>
    </row>
    <row r="384" spans="1:13" ht="13">
      <c r="A384" s="16"/>
      <c r="B384" s="1"/>
      <c r="C384" s="1"/>
      <c r="I384" s="2"/>
      <c r="M384" s="2"/>
    </row>
    <row r="385" spans="1:13" ht="13">
      <c r="A385" s="16"/>
      <c r="B385" s="1"/>
      <c r="C385" s="1"/>
      <c r="I385" s="2"/>
      <c r="M385" s="2"/>
    </row>
    <row r="386" spans="1:13" ht="13">
      <c r="A386" s="16"/>
      <c r="B386" s="1"/>
      <c r="C386" s="1"/>
      <c r="I386" s="2"/>
      <c r="M386" s="2"/>
    </row>
    <row r="387" spans="1:13" ht="13">
      <c r="A387" s="16"/>
      <c r="B387" s="1"/>
      <c r="C387" s="1"/>
      <c r="I387" s="2"/>
      <c r="M387" s="2"/>
    </row>
    <row r="388" spans="1:13" ht="13">
      <c r="A388" s="16"/>
      <c r="B388" s="1"/>
      <c r="C388" s="1"/>
      <c r="I388" s="2"/>
      <c r="M388" s="2"/>
    </row>
    <row r="389" spans="1:13" ht="13">
      <c r="A389" s="16"/>
      <c r="B389" s="1"/>
      <c r="C389" s="1"/>
      <c r="I389" s="2"/>
      <c r="M389" s="2"/>
    </row>
    <row r="390" spans="1:13" ht="13">
      <c r="A390" s="16"/>
      <c r="B390" s="1"/>
      <c r="C390" s="1"/>
      <c r="I390" s="2"/>
      <c r="M390" s="2"/>
    </row>
    <row r="391" spans="1:13" ht="13">
      <c r="A391" s="16"/>
      <c r="B391" s="1"/>
      <c r="C391" s="1"/>
      <c r="I391" s="2"/>
      <c r="M391" s="2"/>
    </row>
    <row r="392" spans="1:13" ht="13">
      <c r="A392" s="16"/>
      <c r="B392" s="1"/>
      <c r="C392" s="1"/>
      <c r="I392" s="2"/>
      <c r="M392" s="2"/>
    </row>
    <row r="393" spans="1:13" ht="13">
      <c r="A393" s="16"/>
      <c r="B393" s="1"/>
      <c r="C393" s="1"/>
      <c r="I393" s="2"/>
      <c r="M393" s="2"/>
    </row>
    <row r="394" spans="1:13" ht="13">
      <c r="A394" s="16"/>
      <c r="B394" s="1"/>
      <c r="C394" s="1"/>
      <c r="I394" s="2"/>
      <c r="M394" s="2"/>
    </row>
    <row r="395" spans="1:13" ht="13">
      <c r="A395" s="16"/>
      <c r="B395" s="1"/>
      <c r="C395" s="1"/>
      <c r="I395" s="2"/>
      <c r="M395" s="2"/>
    </row>
    <row r="396" spans="1:13" ht="13">
      <c r="A396" s="16"/>
      <c r="B396" s="1"/>
      <c r="C396" s="1"/>
      <c r="I396" s="2"/>
      <c r="M396" s="2"/>
    </row>
    <row r="397" spans="1:13" ht="13">
      <c r="A397" s="16"/>
      <c r="B397" s="1"/>
      <c r="C397" s="1"/>
      <c r="I397" s="2"/>
      <c r="M397" s="2"/>
    </row>
    <row r="398" spans="1:13" ht="13">
      <c r="A398" s="16"/>
      <c r="B398" s="1"/>
      <c r="C398" s="1"/>
      <c r="I398" s="2"/>
      <c r="M398" s="2"/>
    </row>
    <row r="399" spans="1:13" ht="13">
      <c r="A399" s="16"/>
      <c r="B399" s="1"/>
      <c r="C399" s="1"/>
      <c r="I399" s="2"/>
      <c r="M399" s="2"/>
    </row>
    <row r="400" spans="1:13" ht="13">
      <c r="A400" s="16"/>
      <c r="B400" s="1"/>
      <c r="C400" s="1"/>
      <c r="I400" s="2"/>
      <c r="M400" s="2"/>
    </row>
    <row r="401" spans="1:13" ht="13">
      <c r="A401" s="16"/>
      <c r="B401" s="1"/>
      <c r="C401" s="1"/>
      <c r="I401" s="2"/>
      <c r="M401" s="2"/>
    </row>
    <row r="402" spans="1:13" ht="13">
      <c r="A402" s="16"/>
      <c r="B402" s="1"/>
      <c r="C402" s="1"/>
      <c r="I402" s="2"/>
      <c r="M402" s="2"/>
    </row>
    <row r="403" spans="1:13" ht="13">
      <c r="A403" s="16"/>
      <c r="B403" s="1"/>
      <c r="C403" s="1"/>
      <c r="I403" s="2"/>
      <c r="M403" s="2"/>
    </row>
    <row r="404" spans="1:13" ht="13">
      <c r="A404" s="16"/>
      <c r="B404" s="1"/>
      <c r="C404" s="1"/>
      <c r="I404" s="2"/>
      <c r="M404" s="2"/>
    </row>
    <row r="405" spans="1:13" ht="13">
      <c r="A405" s="16"/>
      <c r="B405" s="1"/>
      <c r="C405" s="1"/>
      <c r="I405" s="2"/>
      <c r="M405" s="2"/>
    </row>
    <row r="406" spans="1:13" ht="13">
      <c r="A406" s="16"/>
      <c r="B406" s="1"/>
      <c r="C406" s="1"/>
      <c r="I406" s="2"/>
      <c r="M406" s="2"/>
    </row>
    <row r="407" spans="1:13" ht="13">
      <c r="A407" s="16"/>
      <c r="B407" s="1"/>
      <c r="C407" s="1"/>
      <c r="I407" s="2"/>
      <c r="M407" s="2"/>
    </row>
    <row r="408" spans="1:13" ht="13">
      <c r="A408" s="16"/>
      <c r="B408" s="1"/>
      <c r="C408" s="1"/>
      <c r="I408" s="2"/>
      <c r="M408" s="2"/>
    </row>
    <row r="409" spans="1:13" ht="13">
      <c r="A409" s="16"/>
      <c r="B409" s="1"/>
      <c r="C409" s="1"/>
      <c r="I409" s="2"/>
      <c r="M409" s="2"/>
    </row>
    <row r="410" spans="1:13" ht="13">
      <c r="A410" s="16"/>
      <c r="B410" s="1"/>
      <c r="C410" s="1"/>
      <c r="I410" s="2"/>
      <c r="M410" s="2"/>
    </row>
    <row r="411" spans="1:13" ht="13">
      <c r="A411" s="16"/>
      <c r="B411" s="1"/>
      <c r="C411" s="1"/>
      <c r="I411" s="2"/>
      <c r="M411" s="2"/>
    </row>
    <row r="412" spans="1:13" ht="13">
      <c r="A412" s="16"/>
      <c r="B412" s="1"/>
      <c r="C412" s="1"/>
      <c r="I412" s="2"/>
      <c r="M412" s="2"/>
    </row>
    <row r="413" spans="1:13" ht="13">
      <c r="A413" s="16"/>
      <c r="B413" s="1"/>
      <c r="C413" s="1"/>
      <c r="I413" s="2"/>
      <c r="M413" s="2"/>
    </row>
    <row r="414" spans="1:13" ht="13">
      <c r="A414" s="16"/>
      <c r="B414" s="1"/>
      <c r="C414" s="1"/>
      <c r="I414" s="2"/>
      <c r="M414" s="2"/>
    </row>
    <row r="415" spans="1:13" ht="13">
      <c r="A415" s="16"/>
      <c r="B415" s="1"/>
      <c r="C415" s="1"/>
      <c r="I415" s="2"/>
      <c r="M415" s="2"/>
    </row>
    <row r="416" spans="1:13" ht="13">
      <c r="A416" s="16"/>
      <c r="B416" s="1"/>
      <c r="C416" s="1"/>
      <c r="I416" s="2"/>
      <c r="M416" s="2"/>
    </row>
    <row r="417" spans="1:13" ht="13">
      <c r="A417" s="16"/>
      <c r="B417" s="1"/>
      <c r="C417" s="1"/>
      <c r="I417" s="2"/>
      <c r="M417" s="2"/>
    </row>
    <row r="418" spans="1:13" ht="13">
      <c r="A418" s="16"/>
      <c r="B418" s="1"/>
      <c r="C418" s="1"/>
      <c r="I418" s="2"/>
      <c r="M418" s="2"/>
    </row>
    <row r="419" spans="1:13" ht="13">
      <c r="A419" s="16"/>
      <c r="B419" s="1"/>
      <c r="C419" s="1"/>
      <c r="I419" s="2"/>
      <c r="M419" s="2"/>
    </row>
    <row r="420" spans="1:13" ht="13">
      <c r="A420" s="16"/>
      <c r="B420" s="1"/>
      <c r="C420" s="1"/>
      <c r="I420" s="2"/>
      <c r="M420" s="2"/>
    </row>
    <row r="421" spans="1:13" ht="13">
      <c r="A421" s="16"/>
      <c r="B421" s="1"/>
      <c r="C421" s="1"/>
      <c r="I421" s="2"/>
      <c r="M421" s="2"/>
    </row>
    <row r="422" spans="1:13" ht="13">
      <c r="A422" s="16"/>
      <c r="B422" s="1"/>
      <c r="C422" s="1"/>
      <c r="I422" s="2"/>
      <c r="M422" s="2"/>
    </row>
    <row r="423" spans="1:13" ht="13">
      <c r="A423" s="16"/>
      <c r="B423" s="1"/>
      <c r="C423" s="1"/>
      <c r="I423" s="2"/>
      <c r="M423" s="2"/>
    </row>
    <row r="424" spans="1:13" ht="13">
      <c r="A424" s="16"/>
      <c r="B424" s="1"/>
      <c r="C424" s="1"/>
      <c r="I424" s="2"/>
      <c r="M424" s="2"/>
    </row>
    <row r="425" spans="1:13" ht="13">
      <c r="A425" s="16"/>
      <c r="B425" s="1"/>
      <c r="C425" s="1"/>
      <c r="I425" s="2"/>
      <c r="M425" s="2"/>
    </row>
    <row r="426" spans="1:13" ht="13">
      <c r="A426" s="16"/>
      <c r="B426" s="1"/>
      <c r="C426" s="1"/>
      <c r="I426" s="2"/>
      <c r="M426" s="2"/>
    </row>
    <row r="427" spans="1:13" ht="13">
      <c r="A427" s="16"/>
      <c r="B427" s="1"/>
      <c r="C427" s="1"/>
      <c r="I427" s="2"/>
      <c r="M427" s="2"/>
    </row>
    <row r="428" spans="1:13" ht="13">
      <c r="A428" s="16"/>
      <c r="B428" s="1"/>
      <c r="C428" s="1"/>
      <c r="I428" s="2"/>
      <c r="M428" s="2"/>
    </row>
    <row r="429" spans="1:13" ht="13">
      <c r="A429" s="16"/>
      <c r="B429" s="1"/>
      <c r="C429" s="1"/>
      <c r="I429" s="2"/>
      <c r="M429" s="2"/>
    </row>
    <row r="430" spans="1:13" ht="13">
      <c r="A430" s="16"/>
      <c r="B430" s="1"/>
      <c r="C430" s="1"/>
      <c r="I430" s="2"/>
      <c r="M430" s="2"/>
    </row>
    <row r="431" spans="1:13" ht="13">
      <c r="A431" s="16"/>
      <c r="B431" s="1"/>
      <c r="C431" s="1"/>
      <c r="I431" s="2"/>
      <c r="M431" s="2"/>
    </row>
    <row r="432" spans="1:13" ht="13">
      <c r="A432" s="16"/>
      <c r="B432" s="1"/>
      <c r="C432" s="1"/>
      <c r="I432" s="2"/>
      <c r="M432" s="2"/>
    </row>
    <row r="433" spans="1:13" ht="13">
      <c r="A433" s="16"/>
      <c r="B433" s="1"/>
      <c r="C433" s="1"/>
      <c r="I433" s="2"/>
      <c r="M433" s="2"/>
    </row>
    <row r="434" spans="1:13" ht="13">
      <c r="A434" s="16"/>
      <c r="B434" s="1"/>
      <c r="C434" s="1"/>
      <c r="I434" s="2"/>
      <c r="M434" s="2"/>
    </row>
    <row r="435" spans="1:13" ht="13">
      <c r="A435" s="16"/>
      <c r="B435" s="1"/>
      <c r="C435" s="1"/>
      <c r="I435" s="2"/>
      <c r="M435" s="2"/>
    </row>
    <row r="436" spans="1:13" ht="13">
      <c r="A436" s="16"/>
      <c r="B436" s="1"/>
      <c r="C436" s="1"/>
      <c r="I436" s="2"/>
      <c r="M436" s="2"/>
    </row>
    <row r="437" spans="1:13" ht="13">
      <c r="A437" s="16"/>
      <c r="B437" s="1"/>
      <c r="C437" s="1"/>
      <c r="I437" s="2"/>
      <c r="M437" s="2"/>
    </row>
    <row r="438" spans="1:13" ht="13">
      <c r="A438" s="16"/>
      <c r="B438" s="1"/>
      <c r="C438" s="1"/>
      <c r="I438" s="2"/>
      <c r="M438" s="2"/>
    </row>
    <row r="439" spans="1:13" ht="13">
      <c r="A439" s="16"/>
      <c r="B439" s="1"/>
      <c r="C439" s="1"/>
      <c r="I439" s="2"/>
      <c r="M439" s="2"/>
    </row>
    <row r="440" spans="1:13" ht="13">
      <c r="A440" s="16"/>
      <c r="B440" s="1"/>
      <c r="C440" s="1"/>
      <c r="I440" s="2"/>
      <c r="M440" s="2"/>
    </row>
    <row r="441" spans="1:13" ht="13">
      <c r="A441" s="16"/>
      <c r="B441" s="1"/>
      <c r="C441" s="1"/>
      <c r="I441" s="2"/>
      <c r="M441" s="2"/>
    </row>
    <row r="442" spans="1:13" ht="13">
      <c r="A442" s="16"/>
      <c r="B442" s="1"/>
      <c r="C442" s="1"/>
      <c r="I442" s="2"/>
      <c r="M442" s="2"/>
    </row>
    <row r="443" spans="1:13" ht="13">
      <c r="A443" s="16"/>
      <c r="B443" s="1"/>
      <c r="C443" s="1"/>
      <c r="I443" s="2"/>
      <c r="M443" s="2"/>
    </row>
    <row r="444" spans="1:13" ht="13">
      <c r="A444" s="16"/>
      <c r="B444" s="1"/>
      <c r="C444" s="1"/>
      <c r="I444" s="2"/>
      <c r="M444" s="2"/>
    </row>
    <row r="445" spans="1:13" ht="13">
      <c r="A445" s="16"/>
      <c r="B445" s="1"/>
      <c r="C445" s="1"/>
      <c r="I445" s="2"/>
      <c r="M445" s="2"/>
    </row>
    <row r="446" spans="1:13" ht="13">
      <c r="A446" s="16"/>
      <c r="B446" s="1"/>
      <c r="C446" s="1"/>
      <c r="I446" s="2"/>
      <c r="M446" s="2"/>
    </row>
    <row r="447" spans="1:13" ht="13">
      <c r="A447" s="16"/>
      <c r="B447" s="1"/>
      <c r="C447" s="1"/>
      <c r="I447" s="2"/>
      <c r="M447" s="2"/>
    </row>
    <row r="448" spans="1:13" ht="13">
      <c r="A448" s="16"/>
      <c r="B448" s="1"/>
      <c r="C448" s="1"/>
      <c r="I448" s="2"/>
      <c r="M448" s="2"/>
    </row>
    <row r="449" spans="1:13" ht="13">
      <c r="A449" s="16"/>
      <c r="B449" s="1"/>
      <c r="C449" s="1"/>
      <c r="I449" s="2"/>
      <c r="M449" s="2"/>
    </row>
    <row r="450" spans="1:13" ht="13">
      <c r="A450" s="16"/>
      <c r="B450" s="1"/>
      <c r="C450" s="1"/>
      <c r="I450" s="2"/>
      <c r="M450" s="2"/>
    </row>
    <row r="451" spans="1:13" ht="13">
      <c r="A451" s="16"/>
      <c r="B451" s="1"/>
      <c r="C451" s="1"/>
      <c r="I451" s="2"/>
      <c r="M451" s="2"/>
    </row>
    <row r="452" spans="1:13" ht="13">
      <c r="A452" s="16"/>
      <c r="B452" s="1"/>
      <c r="C452" s="1"/>
      <c r="I452" s="2"/>
      <c r="M452" s="2"/>
    </row>
    <row r="453" spans="1:13" ht="13">
      <c r="A453" s="16"/>
      <c r="B453" s="1"/>
      <c r="C453" s="1"/>
      <c r="I453" s="2"/>
      <c r="M453" s="2"/>
    </row>
    <row r="454" spans="1:13" ht="13">
      <c r="A454" s="16"/>
      <c r="B454" s="1"/>
      <c r="C454" s="1"/>
      <c r="I454" s="2"/>
      <c r="M454" s="2"/>
    </row>
    <row r="455" spans="1:13" ht="13">
      <c r="A455" s="16"/>
      <c r="B455" s="1"/>
      <c r="C455" s="1"/>
      <c r="I455" s="2"/>
      <c r="M455" s="2"/>
    </row>
    <row r="456" spans="1:13" ht="13">
      <c r="A456" s="16"/>
      <c r="B456" s="1"/>
      <c r="C456" s="1"/>
      <c r="I456" s="2"/>
      <c r="M456" s="2"/>
    </row>
    <row r="457" spans="1:13" ht="13">
      <c r="A457" s="16"/>
      <c r="B457" s="1"/>
      <c r="C457" s="1"/>
      <c r="I457" s="2"/>
      <c r="M457" s="2"/>
    </row>
    <row r="458" spans="1:13" ht="13">
      <c r="A458" s="16"/>
      <c r="B458" s="1"/>
      <c r="C458" s="1"/>
      <c r="I458" s="2"/>
      <c r="M458" s="2"/>
    </row>
    <row r="459" spans="1:13" ht="13">
      <c r="A459" s="16"/>
      <c r="B459" s="1"/>
      <c r="C459" s="1"/>
      <c r="I459" s="2"/>
      <c r="M459" s="2"/>
    </row>
    <row r="460" spans="1:13" ht="13">
      <c r="A460" s="16"/>
      <c r="B460" s="1"/>
      <c r="C460" s="1"/>
      <c r="I460" s="2"/>
      <c r="M460" s="2"/>
    </row>
    <row r="461" spans="1:13" ht="13">
      <c r="A461" s="16"/>
      <c r="B461" s="1"/>
      <c r="C461" s="1"/>
      <c r="I461" s="2"/>
      <c r="M461" s="2"/>
    </row>
    <row r="462" spans="1:13" ht="13">
      <c r="A462" s="16"/>
      <c r="B462" s="1"/>
      <c r="C462" s="1"/>
      <c r="I462" s="2"/>
      <c r="M462" s="2"/>
    </row>
    <row r="463" spans="1:13" ht="13">
      <c r="A463" s="16"/>
      <c r="B463" s="1"/>
      <c r="C463" s="1"/>
      <c r="I463" s="2"/>
      <c r="M463" s="2"/>
    </row>
    <row r="464" spans="1:13" ht="13">
      <c r="A464" s="16"/>
      <c r="B464" s="1"/>
      <c r="C464" s="1"/>
      <c r="I464" s="2"/>
      <c r="M464" s="2"/>
    </row>
    <row r="465" spans="1:13" ht="13">
      <c r="A465" s="16"/>
      <c r="B465" s="1"/>
      <c r="C465" s="1"/>
      <c r="I465" s="2"/>
      <c r="M465" s="2"/>
    </row>
    <row r="466" spans="1:13" ht="13">
      <c r="A466" s="16"/>
      <c r="B466" s="1"/>
      <c r="C466" s="1"/>
      <c r="I466" s="2"/>
      <c r="M466" s="2"/>
    </row>
    <row r="467" spans="1:13" ht="13">
      <c r="A467" s="16"/>
      <c r="B467" s="1"/>
      <c r="C467" s="1"/>
      <c r="I467" s="2"/>
      <c r="M467" s="2"/>
    </row>
    <row r="468" spans="1:13" ht="13">
      <c r="A468" s="16"/>
      <c r="B468" s="1"/>
      <c r="C468" s="1"/>
      <c r="I468" s="2"/>
      <c r="M468" s="2"/>
    </row>
    <row r="469" spans="1:13" ht="13">
      <c r="A469" s="16"/>
      <c r="B469" s="1"/>
      <c r="C469" s="1"/>
      <c r="I469" s="2"/>
      <c r="M469" s="2"/>
    </row>
    <row r="470" spans="1:13" ht="13">
      <c r="A470" s="16"/>
      <c r="B470" s="1"/>
      <c r="C470" s="1"/>
      <c r="I470" s="2"/>
      <c r="M470" s="2"/>
    </row>
    <row r="471" spans="1:13" ht="13">
      <c r="A471" s="16"/>
      <c r="B471" s="1"/>
      <c r="C471" s="1"/>
      <c r="I471" s="2"/>
      <c r="M471" s="2"/>
    </row>
    <row r="472" spans="1:13" ht="13">
      <c r="A472" s="16"/>
      <c r="B472" s="1"/>
      <c r="C472" s="1"/>
      <c r="I472" s="2"/>
      <c r="M472" s="2"/>
    </row>
    <row r="473" spans="1:13" ht="13">
      <c r="A473" s="16"/>
      <c r="B473" s="1"/>
      <c r="C473" s="1"/>
      <c r="I473" s="2"/>
      <c r="M473" s="2"/>
    </row>
    <row r="474" spans="1:13" ht="13">
      <c r="A474" s="16"/>
      <c r="B474" s="1"/>
      <c r="C474" s="1"/>
      <c r="I474" s="2"/>
      <c r="M474" s="2"/>
    </row>
    <row r="475" spans="1:13" ht="13">
      <c r="A475" s="16"/>
      <c r="B475" s="1"/>
      <c r="C475" s="1"/>
      <c r="I475" s="2"/>
      <c r="M475" s="2"/>
    </row>
    <row r="476" spans="1:13" ht="13">
      <c r="A476" s="16"/>
      <c r="B476" s="1"/>
      <c r="C476" s="1"/>
      <c r="I476" s="2"/>
      <c r="M476" s="2"/>
    </row>
    <row r="477" spans="1:13" ht="13">
      <c r="A477" s="16"/>
      <c r="B477" s="1"/>
      <c r="C477" s="1"/>
      <c r="I477" s="2"/>
      <c r="M477" s="2"/>
    </row>
    <row r="478" spans="1:13" ht="13">
      <c r="A478" s="16"/>
      <c r="B478" s="1"/>
      <c r="C478" s="1"/>
      <c r="I478" s="2"/>
      <c r="M478" s="2"/>
    </row>
    <row r="479" spans="1:13" ht="13">
      <c r="A479" s="16"/>
      <c r="B479" s="1"/>
      <c r="C479" s="1"/>
      <c r="I479" s="2"/>
      <c r="M479" s="2"/>
    </row>
    <row r="480" spans="1:13" ht="13">
      <c r="A480" s="16"/>
      <c r="B480" s="1"/>
      <c r="C480" s="1"/>
      <c r="I480" s="2"/>
      <c r="M480" s="2"/>
    </row>
    <row r="481" spans="1:13" ht="13">
      <c r="A481" s="16"/>
      <c r="B481" s="1"/>
      <c r="C481" s="1"/>
      <c r="I481" s="2"/>
      <c r="M481" s="2"/>
    </row>
    <row r="482" spans="1:13" ht="13">
      <c r="A482" s="16"/>
      <c r="B482" s="1"/>
      <c r="C482" s="1"/>
      <c r="I482" s="2"/>
      <c r="M482" s="2"/>
    </row>
    <row r="483" spans="1:13" ht="13">
      <c r="A483" s="16"/>
      <c r="B483" s="1"/>
      <c r="C483" s="1"/>
      <c r="I483" s="2"/>
      <c r="M483" s="2"/>
    </row>
    <row r="484" spans="1:13" ht="13">
      <c r="A484" s="16"/>
      <c r="B484" s="1"/>
      <c r="C484" s="1"/>
      <c r="I484" s="2"/>
      <c r="M484" s="2"/>
    </row>
    <row r="485" spans="1:13" ht="13">
      <c r="A485" s="16"/>
      <c r="B485" s="1"/>
      <c r="C485" s="1"/>
      <c r="I485" s="2"/>
      <c r="M485" s="2"/>
    </row>
    <row r="486" spans="1:13" ht="13">
      <c r="A486" s="16"/>
      <c r="B486" s="1"/>
      <c r="C486" s="1"/>
      <c r="I486" s="2"/>
      <c r="M486" s="2"/>
    </row>
    <row r="487" spans="1:13" ht="13">
      <c r="A487" s="16"/>
      <c r="B487" s="1"/>
      <c r="C487" s="1"/>
      <c r="I487" s="2"/>
      <c r="M487" s="2"/>
    </row>
    <row r="488" spans="1:13" ht="13">
      <c r="A488" s="16"/>
      <c r="B488" s="1"/>
      <c r="C488" s="1"/>
      <c r="I488" s="2"/>
      <c r="M488" s="2"/>
    </row>
    <row r="489" spans="1:13" ht="13">
      <c r="A489" s="16"/>
      <c r="B489" s="1"/>
      <c r="C489" s="1"/>
      <c r="I489" s="2"/>
      <c r="M489" s="2"/>
    </row>
    <row r="490" spans="1:13" ht="13">
      <c r="A490" s="16"/>
      <c r="B490" s="1"/>
      <c r="C490" s="1"/>
      <c r="I490" s="2"/>
      <c r="M490" s="2"/>
    </row>
    <row r="491" spans="1:13" ht="13">
      <c r="A491" s="16"/>
      <c r="B491" s="1"/>
      <c r="C491" s="1"/>
      <c r="I491" s="2"/>
      <c r="M491" s="2"/>
    </row>
    <row r="492" spans="1:13" ht="13">
      <c r="A492" s="16"/>
      <c r="B492" s="1"/>
      <c r="C492" s="1"/>
      <c r="I492" s="2"/>
      <c r="M492" s="2"/>
    </row>
    <row r="493" spans="1:13" ht="13">
      <c r="A493" s="16"/>
      <c r="B493" s="1"/>
      <c r="C493" s="1"/>
      <c r="I493" s="2"/>
      <c r="M493" s="2"/>
    </row>
    <row r="494" spans="1:13" ht="13">
      <c r="A494" s="16"/>
      <c r="B494" s="1"/>
      <c r="C494" s="1"/>
      <c r="I494" s="2"/>
      <c r="M494" s="2"/>
    </row>
    <row r="495" spans="1:13" ht="13">
      <c r="A495" s="16"/>
      <c r="B495" s="1"/>
      <c r="C495" s="1"/>
      <c r="I495" s="2"/>
      <c r="M495" s="2"/>
    </row>
    <row r="496" spans="1:13" ht="13">
      <c r="A496" s="16"/>
      <c r="B496" s="1"/>
      <c r="C496" s="1"/>
      <c r="I496" s="2"/>
      <c r="M496" s="2"/>
    </row>
    <row r="497" spans="1:13" ht="13">
      <c r="A497" s="16"/>
      <c r="B497" s="1"/>
      <c r="C497" s="1"/>
      <c r="I497" s="2"/>
      <c r="M497" s="2"/>
    </row>
    <row r="498" spans="1:13" ht="13">
      <c r="A498" s="16"/>
      <c r="B498" s="1"/>
      <c r="C498" s="1"/>
      <c r="I498" s="2"/>
      <c r="M498" s="2"/>
    </row>
    <row r="499" spans="1:13" ht="13">
      <c r="A499" s="16"/>
      <c r="B499" s="1"/>
      <c r="C499" s="1"/>
      <c r="I499" s="2"/>
      <c r="M499" s="2"/>
    </row>
    <row r="500" spans="1:13" ht="13">
      <c r="A500" s="16"/>
      <c r="B500" s="1"/>
      <c r="C500" s="1"/>
      <c r="I500" s="2"/>
      <c r="M500" s="2"/>
    </row>
    <row r="501" spans="1:13" ht="13">
      <c r="A501" s="16"/>
      <c r="B501" s="1"/>
      <c r="C501" s="1"/>
      <c r="I501" s="2"/>
      <c r="M501" s="2"/>
    </row>
    <row r="502" spans="1:13" ht="13">
      <c r="A502" s="16"/>
      <c r="B502" s="1"/>
      <c r="C502" s="1"/>
      <c r="I502" s="2"/>
      <c r="M502" s="2"/>
    </row>
    <row r="503" spans="1:13" ht="13">
      <c r="A503" s="16"/>
      <c r="B503" s="1"/>
      <c r="C503" s="1"/>
      <c r="I503" s="2"/>
      <c r="M503" s="2"/>
    </row>
    <row r="504" spans="1:13" ht="13">
      <c r="A504" s="16"/>
      <c r="B504" s="1"/>
      <c r="C504" s="1"/>
      <c r="I504" s="2"/>
      <c r="M504" s="2"/>
    </row>
    <row r="505" spans="1:13" ht="13">
      <c r="A505" s="16"/>
      <c r="B505" s="1"/>
      <c r="C505" s="1"/>
      <c r="I505" s="2"/>
      <c r="M505" s="2"/>
    </row>
    <row r="506" spans="1:13" ht="13">
      <c r="A506" s="16"/>
      <c r="B506" s="1"/>
      <c r="C506" s="1"/>
      <c r="I506" s="2"/>
      <c r="M506" s="2"/>
    </row>
    <row r="507" spans="1:13" ht="13">
      <c r="A507" s="16"/>
      <c r="B507" s="1"/>
      <c r="C507" s="1"/>
      <c r="I507" s="2"/>
      <c r="M507" s="2"/>
    </row>
    <row r="508" spans="1:13" ht="13">
      <c r="A508" s="16"/>
      <c r="B508" s="1"/>
      <c r="C508" s="1"/>
      <c r="I508" s="2"/>
      <c r="M508" s="2"/>
    </row>
    <row r="509" spans="1:13" ht="13">
      <c r="A509" s="16"/>
      <c r="B509" s="1"/>
      <c r="C509" s="1"/>
      <c r="I509" s="2"/>
      <c r="M509" s="2"/>
    </row>
    <row r="510" spans="1:13" ht="13">
      <c r="A510" s="16"/>
      <c r="B510" s="1"/>
      <c r="C510" s="1"/>
      <c r="I510" s="2"/>
      <c r="M510" s="2"/>
    </row>
    <row r="511" spans="1:13" ht="13">
      <c r="A511" s="16"/>
      <c r="B511" s="1"/>
      <c r="C511" s="1"/>
      <c r="I511" s="2"/>
      <c r="M511" s="2"/>
    </row>
    <row r="512" spans="1:13" ht="13">
      <c r="A512" s="16"/>
      <c r="B512" s="1"/>
      <c r="C512" s="1"/>
      <c r="I512" s="2"/>
      <c r="M512" s="2"/>
    </row>
    <row r="513" spans="1:13" ht="13">
      <c r="A513" s="16"/>
      <c r="B513" s="1"/>
      <c r="C513" s="1"/>
      <c r="I513" s="2"/>
      <c r="M513" s="2"/>
    </row>
    <row r="514" spans="1:13" ht="13">
      <c r="A514" s="16"/>
      <c r="B514" s="1"/>
      <c r="C514" s="1"/>
      <c r="I514" s="2"/>
      <c r="M514" s="2"/>
    </row>
    <row r="515" spans="1:13" ht="13">
      <c r="A515" s="16"/>
      <c r="B515" s="1"/>
      <c r="C515" s="1"/>
      <c r="I515" s="2"/>
      <c r="M515" s="2"/>
    </row>
    <row r="516" spans="1:13" ht="13">
      <c r="A516" s="16"/>
      <c r="B516" s="1"/>
      <c r="C516" s="1"/>
      <c r="I516" s="2"/>
      <c r="M516" s="2"/>
    </row>
    <row r="517" spans="1:13" ht="13">
      <c r="A517" s="16"/>
      <c r="B517" s="1"/>
      <c r="C517" s="1"/>
      <c r="I517" s="2"/>
      <c r="M517" s="2"/>
    </row>
    <row r="518" spans="1:13" ht="13">
      <c r="A518" s="16"/>
      <c r="B518" s="1"/>
      <c r="C518" s="1"/>
      <c r="I518" s="2"/>
      <c r="M518" s="2"/>
    </row>
    <row r="519" spans="1:13" ht="13">
      <c r="A519" s="16"/>
      <c r="B519" s="1"/>
      <c r="C519" s="1"/>
      <c r="I519" s="2"/>
      <c r="M519" s="2"/>
    </row>
    <row r="520" spans="1:13" ht="13">
      <c r="A520" s="16"/>
      <c r="B520" s="1"/>
      <c r="C520" s="1"/>
      <c r="I520" s="2"/>
      <c r="M520" s="2"/>
    </row>
    <row r="521" spans="1:13" ht="13">
      <c r="A521" s="16"/>
      <c r="B521" s="1"/>
      <c r="C521" s="1"/>
      <c r="I521" s="2"/>
      <c r="M521" s="2"/>
    </row>
    <row r="522" spans="1:13" ht="13">
      <c r="A522" s="16"/>
      <c r="B522" s="1"/>
      <c r="C522" s="1"/>
      <c r="I522" s="2"/>
      <c r="M522" s="2"/>
    </row>
    <row r="523" spans="1:13" ht="13">
      <c r="A523" s="16"/>
      <c r="B523" s="1"/>
      <c r="C523" s="1"/>
      <c r="I523" s="2"/>
      <c r="M523" s="2"/>
    </row>
    <row r="524" spans="1:13" ht="13">
      <c r="A524" s="16"/>
      <c r="B524" s="1"/>
      <c r="C524" s="1"/>
      <c r="I524" s="2"/>
      <c r="M524" s="2"/>
    </row>
    <row r="525" spans="1:13" ht="13">
      <c r="A525" s="16"/>
      <c r="B525" s="1"/>
      <c r="C525" s="1"/>
      <c r="I525" s="2"/>
      <c r="M525" s="2"/>
    </row>
    <row r="526" spans="1:13" ht="13">
      <c r="A526" s="16"/>
      <c r="B526" s="1"/>
      <c r="C526" s="1"/>
      <c r="I526" s="2"/>
      <c r="M526" s="2"/>
    </row>
    <row r="527" spans="1:13" ht="13">
      <c r="A527" s="16"/>
      <c r="B527" s="1"/>
      <c r="C527" s="1"/>
      <c r="I527" s="2"/>
      <c r="M527" s="2"/>
    </row>
    <row r="528" spans="1:13" ht="13">
      <c r="A528" s="16"/>
      <c r="B528" s="1"/>
      <c r="C528" s="1"/>
      <c r="I528" s="2"/>
      <c r="M528" s="2"/>
    </row>
    <row r="529" spans="1:13" ht="13">
      <c r="A529" s="16"/>
      <c r="B529" s="1"/>
      <c r="C529" s="1"/>
      <c r="I529" s="2"/>
      <c r="M529" s="2"/>
    </row>
    <row r="530" spans="1:13" ht="13">
      <c r="A530" s="16"/>
      <c r="B530" s="1"/>
      <c r="C530" s="1"/>
      <c r="I530" s="2"/>
      <c r="M530" s="2"/>
    </row>
    <row r="531" spans="1:13" ht="13">
      <c r="A531" s="16"/>
      <c r="B531" s="1"/>
      <c r="C531" s="1"/>
      <c r="I531" s="2"/>
      <c r="M531" s="2"/>
    </row>
    <row r="532" spans="1:13" ht="13">
      <c r="A532" s="16"/>
      <c r="B532" s="1"/>
      <c r="C532" s="1"/>
      <c r="I532" s="2"/>
      <c r="M532" s="2"/>
    </row>
    <row r="533" spans="1:13" ht="13">
      <c r="A533" s="16"/>
      <c r="B533" s="1"/>
      <c r="C533" s="1"/>
      <c r="I533" s="2"/>
      <c r="M533" s="2"/>
    </row>
    <row r="534" spans="1:13" ht="13">
      <c r="A534" s="16"/>
      <c r="B534" s="1"/>
      <c r="C534" s="1"/>
      <c r="I534" s="2"/>
      <c r="M534" s="2"/>
    </row>
    <row r="535" spans="1:13" ht="13">
      <c r="A535" s="16"/>
      <c r="B535" s="1"/>
      <c r="C535" s="1"/>
      <c r="I535" s="2"/>
      <c r="M535" s="2"/>
    </row>
    <row r="536" spans="1:13" ht="13">
      <c r="A536" s="16"/>
      <c r="B536" s="1"/>
      <c r="C536" s="1"/>
      <c r="I536" s="2"/>
      <c r="M536" s="2"/>
    </row>
    <row r="537" spans="1:13" ht="13">
      <c r="A537" s="16"/>
      <c r="B537" s="1"/>
      <c r="C537" s="1"/>
      <c r="I537" s="2"/>
      <c r="M537" s="2"/>
    </row>
    <row r="538" spans="1:13" ht="13">
      <c r="A538" s="16"/>
      <c r="B538" s="1"/>
      <c r="C538" s="1"/>
      <c r="I538" s="2"/>
      <c r="M538" s="2"/>
    </row>
    <row r="539" spans="1:13" ht="13">
      <c r="A539" s="16"/>
      <c r="B539" s="1"/>
      <c r="C539" s="1"/>
      <c r="I539" s="2"/>
      <c r="M539" s="2"/>
    </row>
    <row r="540" spans="1:13" ht="13">
      <c r="A540" s="16"/>
      <c r="B540" s="1"/>
      <c r="C540" s="1"/>
      <c r="I540" s="2"/>
      <c r="M540" s="2"/>
    </row>
    <row r="541" spans="1:13" ht="13">
      <c r="A541" s="16"/>
      <c r="B541" s="1"/>
      <c r="C541" s="1"/>
      <c r="I541" s="2"/>
      <c r="M541" s="2"/>
    </row>
    <row r="542" spans="1:13" ht="13">
      <c r="A542" s="16"/>
      <c r="B542" s="1"/>
      <c r="C542" s="1"/>
      <c r="I542" s="2"/>
      <c r="M542" s="2"/>
    </row>
    <row r="543" spans="1:13" ht="13">
      <c r="A543" s="16"/>
      <c r="B543" s="1"/>
      <c r="C543" s="1"/>
      <c r="I543" s="2"/>
      <c r="M543" s="2"/>
    </row>
    <row r="544" spans="1:13" ht="13">
      <c r="A544" s="16"/>
      <c r="B544" s="1"/>
      <c r="C544" s="1"/>
      <c r="I544" s="2"/>
      <c r="M544" s="2"/>
    </row>
    <row r="545" spans="1:13" ht="13">
      <c r="A545" s="16"/>
      <c r="B545" s="1"/>
      <c r="C545" s="1"/>
      <c r="I545" s="2"/>
      <c r="M545" s="2"/>
    </row>
    <row r="546" spans="1:13" ht="13">
      <c r="A546" s="16"/>
      <c r="B546" s="1"/>
      <c r="C546" s="1"/>
      <c r="I546" s="2"/>
      <c r="M546" s="2"/>
    </row>
    <row r="547" spans="1:13" ht="13">
      <c r="A547" s="16"/>
      <c r="B547" s="1"/>
      <c r="C547" s="1"/>
      <c r="I547" s="2"/>
      <c r="M547" s="2"/>
    </row>
    <row r="548" spans="1:13" ht="13">
      <c r="A548" s="16"/>
      <c r="B548" s="1"/>
      <c r="C548" s="1"/>
      <c r="I548" s="2"/>
      <c r="M548" s="2"/>
    </row>
    <row r="549" spans="1:13" ht="13">
      <c r="A549" s="16"/>
      <c r="B549" s="1"/>
      <c r="C549" s="1"/>
      <c r="I549" s="2"/>
      <c r="M549" s="2"/>
    </row>
    <row r="550" spans="1:13" ht="13">
      <c r="A550" s="16"/>
      <c r="B550" s="1"/>
      <c r="C550" s="1"/>
      <c r="I550" s="2"/>
      <c r="M550" s="2"/>
    </row>
    <row r="551" spans="1:13" ht="13">
      <c r="A551" s="16"/>
      <c r="B551" s="1"/>
      <c r="C551" s="1"/>
      <c r="I551" s="2"/>
      <c r="M551" s="2"/>
    </row>
    <row r="552" spans="1:13" ht="13">
      <c r="A552" s="16"/>
      <c r="B552" s="1"/>
      <c r="C552" s="1"/>
      <c r="I552" s="2"/>
      <c r="M552" s="2"/>
    </row>
    <row r="553" spans="1:13" ht="13">
      <c r="A553" s="16"/>
      <c r="B553" s="1"/>
      <c r="C553" s="1"/>
      <c r="I553" s="2"/>
      <c r="M553" s="2"/>
    </row>
    <row r="554" spans="1:13" ht="13">
      <c r="A554" s="16"/>
      <c r="B554" s="1"/>
      <c r="C554" s="1"/>
      <c r="I554" s="2"/>
      <c r="M554" s="2"/>
    </row>
    <row r="555" spans="1:13" ht="13">
      <c r="A555" s="16"/>
      <c r="B555" s="1"/>
      <c r="C555" s="1"/>
      <c r="I555" s="2"/>
      <c r="M555" s="2"/>
    </row>
    <row r="556" spans="1:13" ht="13">
      <c r="A556" s="16"/>
      <c r="B556" s="1"/>
      <c r="C556" s="1"/>
      <c r="I556" s="2"/>
      <c r="M556" s="2"/>
    </row>
    <row r="557" spans="1:13" ht="13">
      <c r="A557" s="16"/>
      <c r="B557" s="1"/>
      <c r="C557" s="1"/>
      <c r="I557" s="2"/>
      <c r="M557" s="2"/>
    </row>
    <row r="558" spans="1:13" ht="13">
      <c r="A558" s="16"/>
      <c r="B558" s="1"/>
      <c r="C558" s="1"/>
      <c r="I558" s="2"/>
      <c r="M558" s="2"/>
    </row>
    <row r="559" spans="1:13" ht="13">
      <c r="A559" s="16"/>
      <c r="B559" s="1"/>
      <c r="C559" s="1"/>
      <c r="I559" s="2"/>
      <c r="M559" s="2"/>
    </row>
    <row r="560" spans="1:13" ht="13">
      <c r="A560" s="16"/>
      <c r="B560" s="1"/>
      <c r="C560" s="1"/>
      <c r="I560" s="2"/>
      <c r="M560" s="2"/>
    </row>
    <row r="561" spans="1:13" ht="13">
      <c r="A561" s="16"/>
      <c r="B561" s="1"/>
      <c r="C561" s="1"/>
      <c r="I561" s="2"/>
      <c r="M561" s="2"/>
    </row>
    <row r="562" spans="1:13" ht="13">
      <c r="A562" s="16"/>
      <c r="B562" s="1"/>
      <c r="C562" s="1"/>
      <c r="I562" s="2"/>
      <c r="M562" s="2"/>
    </row>
    <row r="563" spans="1:13" ht="13">
      <c r="A563" s="16"/>
      <c r="B563" s="1"/>
      <c r="C563" s="1"/>
      <c r="I563" s="2"/>
      <c r="M563" s="2"/>
    </row>
    <row r="564" spans="1:13" ht="13">
      <c r="A564" s="16"/>
      <c r="B564" s="1"/>
      <c r="C564" s="1"/>
      <c r="I564" s="2"/>
      <c r="M564" s="2"/>
    </row>
    <row r="565" spans="1:13" ht="13">
      <c r="A565" s="16"/>
      <c r="B565" s="1"/>
      <c r="C565" s="1"/>
      <c r="I565" s="2"/>
      <c r="M565" s="2"/>
    </row>
    <row r="566" spans="1:13" ht="13">
      <c r="A566" s="16"/>
      <c r="B566" s="1"/>
      <c r="C566" s="1"/>
      <c r="I566" s="2"/>
      <c r="M566" s="2"/>
    </row>
    <row r="567" spans="1:13" ht="13">
      <c r="A567" s="16"/>
      <c r="B567" s="1"/>
      <c r="C567" s="1"/>
      <c r="I567" s="2"/>
      <c r="M567" s="2"/>
    </row>
    <row r="568" spans="1:13" ht="13">
      <c r="A568" s="16"/>
      <c r="B568" s="1"/>
      <c r="C568" s="1"/>
      <c r="I568" s="2"/>
      <c r="M568" s="2"/>
    </row>
    <row r="569" spans="1:13" ht="13">
      <c r="A569" s="16"/>
      <c r="B569" s="1"/>
      <c r="C569" s="1"/>
      <c r="I569" s="2"/>
      <c r="M569" s="2"/>
    </row>
    <row r="570" spans="1:13" ht="13">
      <c r="A570" s="16"/>
      <c r="B570" s="1"/>
      <c r="C570" s="1"/>
      <c r="I570" s="2"/>
      <c r="M570" s="2"/>
    </row>
    <row r="571" spans="1:13" ht="13">
      <c r="A571" s="16"/>
      <c r="B571" s="1"/>
      <c r="C571" s="1"/>
      <c r="I571" s="2"/>
      <c r="M571" s="2"/>
    </row>
    <row r="572" spans="1:13" ht="13">
      <c r="A572" s="16"/>
      <c r="B572" s="1"/>
      <c r="C572" s="1"/>
      <c r="I572" s="2"/>
      <c r="M572" s="2"/>
    </row>
    <row r="573" spans="1:13" ht="13">
      <c r="A573" s="16"/>
      <c r="B573" s="1"/>
      <c r="C573" s="1"/>
      <c r="I573" s="2"/>
      <c r="M573" s="2"/>
    </row>
    <row r="574" spans="1:13" ht="13">
      <c r="A574" s="16"/>
      <c r="B574" s="1"/>
      <c r="C574" s="1"/>
      <c r="I574" s="2"/>
      <c r="M574" s="2"/>
    </row>
    <row r="575" spans="1:13" ht="13">
      <c r="A575" s="16"/>
      <c r="B575" s="1"/>
      <c r="C575" s="1"/>
      <c r="I575" s="2"/>
      <c r="M575" s="2"/>
    </row>
    <row r="576" spans="1:13" ht="13">
      <c r="A576" s="16"/>
      <c r="B576" s="1"/>
      <c r="C576" s="1"/>
      <c r="I576" s="2"/>
      <c r="M576" s="2"/>
    </row>
    <row r="577" spans="1:13" ht="13">
      <c r="A577" s="16"/>
      <c r="B577" s="1"/>
      <c r="C577" s="1"/>
      <c r="I577" s="2"/>
      <c r="M577" s="2"/>
    </row>
    <row r="578" spans="1:13" ht="13">
      <c r="A578" s="16"/>
      <c r="B578" s="1"/>
      <c r="C578" s="1"/>
      <c r="I578" s="2"/>
      <c r="M578" s="2"/>
    </row>
    <row r="579" spans="1:13" ht="13">
      <c r="A579" s="16"/>
      <c r="B579" s="1"/>
      <c r="C579" s="1"/>
      <c r="I579" s="2"/>
      <c r="M579" s="2"/>
    </row>
    <row r="580" spans="1:13" ht="13">
      <c r="A580" s="16"/>
      <c r="B580" s="1"/>
      <c r="C580" s="1"/>
      <c r="I580" s="2"/>
      <c r="M580" s="2"/>
    </row>
    <row r="581" spans="1:13" ht="13">
      <c r="A581" s="16"/>
      <c r="B581" s="1"/>
      <c r="C581" s="1"/>
      <c r="I581" s="2"/>
      <c r="M581" s="2"/>
    </row>
    <row r="582" spans="1:13" ht="13">
      <c r="A582" s="16"/>
      <c r="B582" s="1"/>
      <c r="C582" s="1"/>
      <c r="I582" s="2"/>
      <c r="M582" s="2"/>
    </row>
    <row r="583" spans="1:13" ht="13">
      <c r="A583" s="16"/>
      <c r="B583" s="1"/>
      <c r="C583" s="1"/>
      <c r="I583" s="2"/>
      <c r="M583" s="2"/>
    </row>
    <row r="584" spans="1:13" ht="13">
      <c r="A584" s="16"/>
      <c r="B584" s="1"/>
      <c r="C584" s="1"/>
      <c r="I584" s="2"/>
      <c r="M584" s="2"/>
    </row>
    <row r="585" spans="1:13" ht="13">
      <c r="A585" s="16"/>
      <c r="B585" s="1"/>
      <c r="C585" s="1"/>
      <c r="I585" s="2"/>
      <c r="M585" s="2"/>
    </row>
    <row r="586" spans="1:13" ht="13">
      <c r="A586" s="16"/>
      <c r="B586" s="1"/>
      <c r="C586" s="1"/>
      <c r="I586" s="2"/>
      <c r="M586" s="2"/>
    </row>
    <row r="587" spans="1:13" ht="13">
      <c r="A587" s="16"/>
      <c r="B587" s="1"/>
      <c r="C587" s="1"/>
      <c r="I587" s="2"/>
      <c r="M587" s="2"/>
    </row>
    <row r="588" spans="1:13" ht="13">
      <c r="A588" s="16"/>
      <c r="B588" s="1"/>
      <c r="C588" s="1"/>
      <c r="I588" s="2"/>
      <c r="M588" s="2"/>
    </row>
    <row r="589" spans="1:13" ht="13">
      <c r="A589" s="16"/>
      <c r="B589" s="1"/>
      <c r="C589" s="1"/>
      <c r="I589" s="2"/>
      <c r="M589" s="2"/>
    </row>
    <row r="590" spans="1:13" ht="13">
      <c r="A590" s="16"/>
      <c r="B590" s="1"/>
      <c r="C590" s="1"/>
      <c r="I590" s="2"/>
      <c r="M590" s="2"/>
    </row>
    <row r="591" spans="1:13" ht="13">
      <c r="A591" s="16"/>
      <c r="B591" s="1"/>
      <c r="C591" s="1"/>
      <c r="I591" s="2"/>
      <c r="M591" s="2"/>
    </row>
    <row r="592" spans="1:13" ht="13">
      <c r="A592" s="16"/>
      <c r="B592" s="1"/>
      <c r="C592" s="1"/>
      <c r="I592" s="2"/>
      <c r="M592" s="2"/>
    </row>
    <row r="593" spans="1:13" ht="13">
      <c r="A593" s="16"/>
      <c r="B593" s="1"/>
      <c r="C593" s="1"/>
      <c r="I593" s="2"/>
      <c r="M593" s="2"/>
    </row>
    <row r="594" spans="1:13" ht="13">
      <c r="A594" s="16"/>
      <c r="B594" s="1"/>
      <c r="C594" s="1"/>
      <c r="I594" s="2"/>
      <c r="M594" s="2"/>
    </row>
    <row r="595" spans="1:13" ht="13">
      <c r="A595" s="16"/>
      <c r="B595" s="1"/>
      <c r="C595" s="1"/>
      <c r="I595" s="2"/>
      <c r="M595" s="2"/>
    </row>
    <row r="596" spans="1:13" ht="13">
      <c r="A596" s="16"/>
      <c r="B596" s="1"/>
      <c r="C596" s="1"/>
      <c r="I596" s="2"/>
      <c r="M596" s="2"/>
    </row>
    <row r="597" spans="1:13" ht="13">
      <c r="A597" s="16"/>
      <c r="B597" s="1"/>
      <c r="C597" s="1"/>
      <c r="I597" s="2"/>
      <c r="M597" s="2"/>
    </row>
    <row r="598" spans="1:13" ht="13">
      <c r="A598" s="16"/>
      <c r="B598" s="1"/>
      <c r="C598" s="1"/>
      <c r="I598" s="2"/>
      <c r="M598" s="2"/>
    </row>
    <row r="599" spans="1:13" ht="13">
      <c r="A599" s="16"/>
      <c r="B599" s="1"/>
      <c r="C599" s="1"/>
      <c r="I599" s="2"/>
      <c r="M599" s="2"/>
    </row>
    <row r="600" spans="1:13" ht="13">
      <c r="A600" s="16"/>
      <c r="B600" s="1"/>
      <c r="C600" s="1"/>
      <c r="I600" s="2"/>
      <c r="M600" s="2"/>
    </row>
    <row r="601" spans="1:13" ht="13">
      <c r="A601" s="16"/>
      <c r="B601" s="1"/>
      <c r="C601" s="1"/>
      <c r="I601" s="2"/>
      <c r="M601" s="2"/>
    </row>
    <row r="602" spans="1:13" ht="13">
      <c r="A602" s="16"/>
      <c r="B602" s="1"/>
      <c r="C602" s="1"/>
      <c r="I602" s="2"/>
      <c r="M602" s="2"/>
    </row>
    <row r="603" spans="1:13" ht="13">
      <c r="A603" s="16"/>
      <c r="B603" s="1"/>
      <c r="C603" s="1"/>
      <c r="I603" s="2"/>
      <c r="M603" s="2"/>
    </row>
    <row r="604" spans="1:13" ht="13">
      <c r="A604" s="16"/>
      <c r="B604" s="1"/>
      <c r="C604" s="1"/>
      <c r="I604" s="2"/>
      <c r="M604" s="2"/>
    </row>
    <row r="605" spans="1:13" ht="13">
      <c r="A605" s="16"/>
      <c r="B605" s="1"/>
      <c r="C605" s="1"/>
      <c r="I605" s="2"/>
      <c r="M605" s="2"/>
    </row>
    <row r="606" spans="1:13" ht="13">
      <c r="A606" s="16"/>
      <c r="B606" s="1"/>
      <c r="C606" s="1"/>
      <c r="I606" s="2"/>
      <c r="M606" s="2"/>
    </row>
    <row r="607" spans="1:13" ht="13">
      <c r="A607" s="16"/>
      <c r="B607" s="1"/>
      <c r="C607" s="1"/>
      <c r="I607" s="2"/>
      <c r="M607" s="2"/>
    </row>
    <row r="608" spans="1:13" ht="13">
      <c r="A608" s="16"/>
      <c r="B608" s="1"/>
      <c r="C608" s="1"/>
      <c r="I608" s="2"/>
      <c r="M608" s="2"/>
    </row>
    <row r="609" spans="1:13" ht="13">
      <c r="A609" s="16"/>
      <c r="B609" s="1"/>
      <c r="C609" s="1"/>
      <c r="I609" s="2"/>
      <c r="M609" s="2"/>
    </row>
    <row r="610" spans="1:13" ht="13">
      <c r="A610" s="16"/>
      <c r="B610" s="1"/>
      <c r="C610" s="1"/>
      <c r="I610" s="2"/>
      <c r="M610" s="2"/>
    </row>
    <row r="611" spans="1:13" ht="13">
      <c r="A611" s="16"/>
      <c r="B611" s="1"/>
      <c r="C611" s="1"/>
      <c r="I611" s="2"/>
      <c r="M611" s="2"/>
    </row>
    <row r="612" spans="1:13" ht="13">
      <c r="A612" s="16"/>
      <c r="B612" s="1"/>
      <c r="C612" s="1"/>
      <c r="I612" s="2"/>
      <c r="M612" s="2"/>
    </row>
    <row r="613" spans="1:13" ht="13">
      <c r="A613" s="16"/>
      <c r="B613" s="1"/>
      <c r="C613" s="1"/>
      <c r="I613" s="2"/>
      <c r="M613" s="2"/>
    </row>
    <row r="614" spans="1:13" ht="13">
      <c r="A614" s="16"/>
      <c r="B614" s="1"/>
      <c r="C614" s="1"/>
      <c r="I614" s="2"/>
      <c r="M614" s="2"/>
    </row>
    <row r="615" spans="1:13" ht="13">
      <c r="A615" s="16"/>
      <c r="B615" s="1"/>
      <c r="C615" s="1"/>
      <c r="I615" s="2"/>
      <c r="M615" s="2"/>
    </row>
    <row r="616" spans="1:13" ht="13">
      <c r="A616" s="16"/>
      <c r="B616" s="1"/>
      <c r="C616" s="1"/>
      <c r="I616" s="2"/>
      <c r="M616" s="2"/>
    </row>
    <row r="617" spans="1:13" ht="13">
      <c r="A617" s="16"/>
      <c r="B617" s="1"/>
      <c r="C617" s="1"/>
      <c r="I617" s="2"/>
      <c r="M617" s="2"/>
    </row>
    <row r="618" spans="1:13" ht="13">
      <c r="A618" s="16"/>
      <c r="B618" s="1"/>
      <c r="C618" s="1"/>
      <c r="I618" s="2"/>
      <c r="M618" s="2"/>
    </row>
    <row r="619" spans="1:13" ht="13">
      <c r="A619" s="16"/>
      <c r="B619" s="1"/>
      <c r="C619" s="1"/>
      <c r="I619" s="2"/>
      <c r="M619" s="2"/>
    </row>
    <row r="620" spans="1:13" ht="13">
      <c r="A620" s="16"/>
      <c r="B620" s="1"/>
      <c r="C620" s="1"/>
      <c r="I620" s="2"/>
      <c r="M620" s="2"/>
    </row>
    <row r="621" spans="1:13" ht="13">
      <c r="A621" s="16"/>
      <c r="B621" s="1"/>
      <c r="C621" s="1"/>
      <c r="I621" s="2"/>
      <c r="M621" s="2"/>
    </row>
    <row r="622" spans="1:13" ht="13">
      <c r="A622" s="16"/>
      <c r="B622" s="1"/>
      <c r="C622" s="1"/>
      <c r="I622" s="2"/>
      <c r="M622" s="2"/>
    </row>
    <row r="623" spans="1:13" ht="13">
      <c r="A623" s="16"/>
      <c r="B623" s="1"/>
      <c r="C623" s="1"/>
      <c r="I623" s="2"/>
      <c r="M623" s="2"/>
    </row>
    <row r="624" spans="1:13" ht="13">
      <c r="A624" s="16"/>
      <c r="B624" s="1"/>
      <c r="C624" s="1"/>
      <c r="I624" s="2"/>
      <c r="M624" s="2"/>
    </row>
    <row r="625" spans="1:13" ht="13">
      <c r="A625" s="16"/>
      <c r="B625" s="1"/>
      <c r="C625" s="1"/>
      <c r="I625" s="2"/>
      <c r="M625" s="2"/>
    </row>
    <row r="626" spans="1:13" ht="13">
      <c r="A626" s="16"/>
      <c r="B626" s="1"/>
      <c r="C626" s="1"/>
      <c r="I626" s="2"/>
      <c r="M626" s="2"/>
    </row>
    <row r="627" spans="1:13" ht="13">
      <c r="A627" s="16"/>
      <c r="B627" s="1"/>
      <c r="C627" s="1"/>
      <c r="I627" s="2"/>
      <c r="M627" s="2"/>
    </row>
    <row r="628" spans="1:13" ht="13">
      <c r="A628" s="16"/>
      <c r="B628" s="1"/>
      <c r="C628" s="1"/>
      <c r="I628" s="2"/>
      <c r="M628" s="2"/>
    </row>
    <row r="629" spans="1:13" ht="13">
      <c r="A629" s="16"/>
      <c r="B629" s="1"/>
      <c r="C629" s="1"/>
      <c r="I629" s="2"/>
      <c r="M629" s="2"/>
    </row>
    <row r="630" spans="1:13" ht="13">
      <c r="A630" s="16"/>
      <c r="B630" s="1"/>
      <c r="C630" s="1"/>
      <c r="I630" s="2"/>
      <c r="M630" s="2"/>
    </row>
    <row r="631" spans="1:13" ht="13">
      <c r="A631" s="16"/>
      <c r="B631" s="1"/>
      <c r="C631" s="1"/>
      <c r="I631" s="2"/>
      <c r="M631" s="2"/>
    </row>
    <row r="632" spans="1:13" ht="13">
      <c r="A632" s="16"/>
      <c r="B632" s="1"/>
      <c r="C632" s="1"/>
      <c r="I632" s="2"/>
      <c r="M632" s="2"/>
    </row>
    <row r="633" spans="1:13" ht="13">
      <c r="A633" s="16"/>
      <c r="B633" s="1"/>
      <c r="C633" s="1"/>
      <c r="I633" s="2"/>
      <c r="M633" s="2"/>
    </row>
    <row r="634" spans="1:13" ht="13">
      <c r="A634" s="16"/>
      <c r="B634" s="1"/>
      <c r="C634" s="1"/>
      <c r="I634" s="2"/>
      <c r="M634" s="2"/>
    </row>
    <row r="635" spans="1:13" ht="13">
      <c r="A635" s="16"/>
      <c r="B635" s="1"/>
      <c r="C635" s="1"/>
      <c r="I635" s="2"/>
      <c r="M635" s="2"/>
    </row>
    <row r="636" spans="1:13" ht="13">
      <c r="A636" s="16"/>
      <c r="B636" s="1"/>
      <c r="C636" s="1"/>
      <c r="I636" s="2"/>
      <c r="M636" s="2"/>
    </row>
    <row r="637" spans="1:13" ht="13">
      <c r="A637" s="16"/>
      <c r="B637" s="1"/>
      <c r="C637" s="1"/>
      <c r="I637" s="2"/>
      <c r="M637" s="2"/>
    </row>
    <row r="638" spans="1:13" ht="13">
      <c r="A638" s="16"/>
      <c r="B638" s="1"/>
      <c r="C638" s="1"/>
      <c r="I638" s="2"/>
      <c r="M638" s="2"/>
    </row>
    <row r="639" spans="1:13" ht="13">
      <c r="A639" s="16"/>
      <c r="B639" s="1"/>
      <c r="C639" s="1"/>
      <c r="I639" s="2"/>
      <c r="M639" s="2"/>
    </row>
    <row r="640" spans="1:13" ht="13">
      <c r="A640" s="16"/>
      <c r="B640" s="1"/>
      <c r="C640" s="1"/>
      <c r="I640" s="2"/>
      <c r="M640" s="2"/>
    </row>
    <row r="641" spans="1:13" ht="13">
      <c r="A641" s="16"/>
      <c r="B641" s="1"/>
      <c r="C641" s="1"/>
      <c r="I641" s="2"/>
      <c r="M641" s="2"/>
    </row>
    <row r="642" spans="1:13" ht="13">
      <c r="A642" s="16"/>
      <c r="B642" s="1"/>
      <c r="C642" s="1"/>
      <c r="I642" s="2"/>
      <c r="M642" s="2"/>
    </row>
    <row r="643" spans="1:13" ht="13">
      <c r="A643" s="16"/>
      <c r="B643" s="1"/>
      <c r="C643" s="1"/>
      <c r="I643" s="2"/>
      <c r="M643" s="2"/>
    </row>
    <row r="644" spans="1:13" ht="13">
      <c r="A644" s="16"/>
      <c r="B644" s="1"/>
      <c r="C644" s="1"/>
      <c r="I644" s="2"/>
      <c r="M644" s="2"/>
    </row>
    <row r="645" spans="1:13" ht="13">
      <c r="A645" s="16"/>
      <c r="B645" s="1"/>
      <c r="C645" s="1"/>
      <c r="I645" s="2"/>
      <c r="M645" s="2"/>
    </row>
    <row r="646" spans="1:13" ht="13">
      <c r="A646" s="16"/>
      <c r="B646" s="1"/>
      <c r="C646" s="1"/>
      <c r="I646" s="2"/>
      <c r="M646" s="2"/>
    </row>
    <row r="647" spans="1:13" ht="13">
      <c r="A647" s="16"/>
      <c r="B647" s="1"/>
      <c r="C647" s="1"/>
      <c r="I647" s="2"/>
      <c r="M647" s="2"/>
    </row>
    <row r="648" spans="1:13" ht="13">
      <c r="A648" s="16"/>
      <c r="B648" s="1"/>
      <c r="C648" s="1"/>
      <c r="I648" s="2"/>
      <c r="M648" s="2"/>
    </row>
    <row r="649" spans="1:13" ht="13">
      <c r="A649" s="16"/>
      <c r="B649" s="1"/>
      <c r="C649" s="1"/>
      <c r="I649" s="2"/>
      <c r="M649" s="2"/>
    </row>
    <row r="650" spans="1:13" ht="13">
      <c r="A650" s="16"/>
      <c r="B650" s="1"/>
      <c r="C650" s="1"/>
      <c r="I650" s="2"/>
      <c r="M650" s="2"/>
    </row>
    <row r="651" spans="1:13" ht="13">
      <c r="A651" s="16"/>
      <c r="B651" s="1"/>
      <c r="C651" s="1"/>
      <c r="I651" s="2"/>
      <c r="M651" s="2"/>
    </row>
    <row r="652" spans="1:13" ht="13">
      <c r="A652" s="16"/>
      <c r="B652" s="1"/>
      <c r="C652" s="1"/>
      <c r="I652" s="2"/>
      <c r="M652" s="2"/>
    </row>
    <row r="653" spans="1:13" ht="13">
      <c r="A653" s="16"/>
      <c r="B653" s="1"/>
      <c r="C653" s="1"/>
      <c r="I653" s="2"/>
      <c r="M653" s="2"/>
    </row>
    <row r="654" spans="1:13" ht="13">
      <c r="A654" s="16"/>
      <c r="B654" s="1"/>
      <c r="C654" s="1"/>
      <c r="I654" s="2"/>
      <c r="M654" s="2"/>
    </row>
    <row r="655" spans="1:13" ht="13">
      <c r="A655" s="16"/>
      <c r="B655" s="1"/>
      <c r="C655" s="1"/>
      <c r="I655" s="2"/>
      <c r="M655" s="2"/>
    </row>
    <row r="656" spans="1:13" ht="13">
      <c r="A656" s="16"/>
      <c r="B656" s="1"/>
      <c r="C656" s="1"/>
      <c r="I656" s="2"/>
      <c r="M656" s="2"/>
    </row>
    <row r="657" spans="1:13" ht="13">
      <c r="A657" s="16"/>
      <c r="B657" s="1"/>
      <c r="C657" s="1"/>
      <c r="I657" s="2"/>
      <c r="M657" s="2"/>
    </row>
    <row r="658" spans="1:13" ht="13">
      <c r="A658" s="16"/>
      <c r="B658" s="1"/>
      <c r="C658" s="1"/>
      <c r="I658" s="2"/>
      <c r="M658" s="2"/>
    </row>
    <row r="659" spans="1:13" ht="13">
      <c r="A659" s="16"/>
      <c r="B659" s="1"/>
      <c r="C659" s="1"/>
      <c r="I659" s="2"/>
      <c r="M659" s="2"/>
    </row>
    <row r="660" spans="1:13" ht="13">
      <c r="A660" s="16"/>
      <c r="B660" s="1"/>
      <c r="C660" s="1"/>
      <c r="I660" s="2"/>
      <c r="M660" s="2"/>
    </row>
    <row r="661" spans="1:13" ht="13">
      <c r="A661" s="16"/>
      <c r="B661" s="1"/>
      <c r="C661" s="1"/>
      <c r="I661" s="2"/>
      <c r="M661" s="2"/>
    </row>
    <row r="662" spans="1:13" ht="13">
      <c r="A662" s="16"/>
      <c r="B662" s="1"/>
      <c r="C662" s="1"/>
      <c r="I662" s="2"/>
      <c r="M662" s="2"/>
    </row>
    <row r="663" spans="1:13" ht="13">
      <c r="A663" s="16"/>
      <c r="B663" s="1"/>
      <c r="C663" s="1"/>
      <c r="I663" s="2"/>
      <c r="M663" s="2"/>
    </row>
    <row r="664" spans="1:13" ht="13">
      <c r="A664" s="16"/>
      <c r="B664" s="1"/>
      <c r="C664" s="1"/>
      <c r="I664" s="2"/>
      <c r="M664" s="2"/>
    </row>
    <row r="665" spans="1:13" ht="13">
      <c r="A665" s="16"/>
      <c r="B665" s="1"/>
      <c r="C665" s="1"/>
      <c r="I665" s="2"/>
      <c r="M665" s="2"/>
    </row>
    <row r="666" spans="1:13" ht="13">
      <c r="A666" s="16"/>
      <c r="B666" s="1"/>
      <c r="C666" s="1"/>
      <c r="I666" s="2"/>
      <c r="M666" s="2"/>
    </row>
    <row r="667" spans="1:13" ht="13">
      <c r="A667" s="16"/>
      <c r="B667" s="1"/>
      <c r="C667" s="1"/>
      <c r="I667" s="2"/>
      <c r="M667" s="2"/>
    </row>
    <row r="668" spans="1:13" ht="13">
      <c r="A668" s="16"/>
      <c r="B668" s="1"/>
      <c r="C668" s="1"/>
      <c r="I668" s="2"/>
      <c r="M668" s="2"/>
    </row>
    <row r="669" spans="1:13" ht="13">
      <c r="A669" s="16"/>
      <c r="B669" s="1"/>
      <c r="C669" s="1"/>
      <c r="I669" s="2"/>
      <c r="M669" s="2"/>
    </row>
    <row r="670" spans="1:13" ht="13">
      <c r="A670" s="16"/>
      <c r="B670" s="1"/>
      <c r="C670" s="1"/>
      <c r="I670" s="2"/>
      <c r="M670" s="2"/>
    </row>
    <row r="671" spans="1:13" ht="13">
      <c r="A671" s="16"/>
      <c r="B671" s="1"/>
      <c r="C671" s="1"/>
      <c r="I671" s="2"/>
      <c r="M671" s="2"/>
    </row>
    <row r="672" spans="1:13" ht="13">
      <c r="A672" s="16"/>
      <c r="B672" s="1"/>
      <c r="C672" s="1"/>
      <c r="I672" s="2"/>
      <c r="M672" s="2"/>
    </row>
    <row r="673" spans="1:13" ht="13">
      <c r="A673" s="16"/>
      <c r="B673" s="1"/>
      <c r="C673" s="1"/>
      <c r="I673" s="2"/>
      <c r="M673" s="2"/>
    </row>
    <row r="674" spans="1:13" ht="13">
      <c r="A674" s="16"/>
      <c r="B674" s="1"/>
      <c r="C674" s="1"/>
      <c r="I674" s="2"/>
      <c r="M674" s="2"/>
    </row>
    <row r="675" spans="1:13" ht="13">
      <c r="A675" s="16"/>
      <c r="B675" s="1"/>
      <c r="C675" s="1"/>
      <c r="I675" s="2"/>
      <c r="M675" s="2"/>
    </row>
    <row r="676" spans="1:13" ht="13">
      <c r="A676" s="16"/>
      <c r="B676" s="1"/>
      <c r="C676" s="1"/>
      <c r="I676" s="2"/>
      <c r="M676" s="2"/>
    </row>
    <row r="677" spans="1:13" ht="13">
      <c r="A677" s="16"/>
      <c r="B677" s="1"/>
      <c r="C677" s="1"/>
      <c r="I677" s="2"/>
      <c r="M677" s="2"/>
    </row>
    <row r="678" spans="1:13" ht="13">
      <c r="A678" s="16"/>
      <c r="B678" s="1"/>
      <c r="C678" s="1"/>
      <c r="I678" s="2"/>
      <c r="M678" s="2"/>
    </row>
    <row r="679" spans="1:13" ht="13">
      <c r="A679" s="16"/>
      <c r="B679" s="1"/>
      <c r="C679" s="1"/>
      <c r="I679" s="2"/>
      <c r="M679" s="2"/>
    </row>
    <row r="680" spans="1:13" ht="13">
      <c r="A680" s="16"/>
      <c r="B680" s="1"/>
      <c r="C680" s="1"/>
      <c r="I680" s="2"/>
      <c r="M680" s="2"/>
    </row>
    <row r="681" spans="1:13" ht="13">
      <c r="A681" s="16"/>
      <c r="B681" s="1"/>
      <c r="C681" s="1"/>
      <c r="I681" s="2"/>
      <c r="M681" s="2"/>
    </row>
    <row r="682" spans="1:13" ht="13">
      <c r="A682" s="16"/>
      <c r="B682" s="1"/>
      <c r="C682" s="1"/>
      <c r="I682" s="2"/>
      <c r="M682" s="2"/>
    </row>
    <row r="683" spans="1:13" ht="13">
      <c r="A683" s="16"/>
      <c r="B683" s="1"/>
      <c r="C683" s="1"/>
      <c r="I683" s="2"/>
      <c r="M683" s="2"/>
    </row>
    <row r="684" spans="1:13" ht="13">
      <c r="A684" s="16"/>
      <c r="B684" s="1"/>
      <c r="C684" s="1"/>
      <c r="I684" s="2"/>
      <c r="M684" s="2"/>
    </row>
    <row r="685" spans="1:13" ht="13">
      <c r="A685" s="16"/>
      <c r="B685" s="1"/>
      <c r="C685" s="1"/>
      <c r="I685" s="2"/>
      <c r="M685" s="2"/>
    </row>
    <row r="686" spans="1:13" ht="13">
      <c r="A686" s="16"/>
      <c r="B686" s="1"/>
      <c r="C686" s="1"/>
      <c r="I686" s="2"/>
      <c r="M686" s="2"/>
    </row>
    <row r="687" spans="1:13" ht="13">
      <c r="A687" s="16"/>
      <c r="B687" s="1"/>
      <c r="C687" s="1"/>
      <c r="I687" s="2"/>
      <c r="M687" s="2"/>
    </row>
    <row r="688" spans="1:13" ht="13">
      <c r="A688" s="16"/>
      <c r="B688" s="1"/>
      <c r="C688" s="1"/>
      <c r="I688" s="2"/>
      <c r="M688" s="2"/>
    </row>
    <row r="689" spans="1:13" ht="13">
      <c r="A689" s="16"/>
      <c r="B689" s="1"/>
      <c r="C689" s="1"/>
      <c r="I689" s="2"/>
      <c r="M689" s="2"/>
    </row>
    <row r="690" spans="1:13" ht="13">
      <c r="A690" s="16"/>
      <c r="B690" s="1"/>
      <c r="C690" s="1"/>
      <c r="I690" s="2"/>
      <c r="M690" s="2"/>
    </row>
    <row r="691" spans="1:13" ht="13">
      <c r="A691" s="16"/>
      <c r="B691" s="1"/>
      <c r="C691" s="1"/>
      <c r="I691" s="2"/>
      <c r="M691" s="2"/>
    </row>
    <row r="692" spans="1:13" ht="13">
      <c r="A692" s="16"/>
      <c r="B692" s="1"/>
      <c r="C692" s="1"/>
      <c r="I692" s="2"/>
      <c r="M692" s="2"/>
    </row>
    <row r="693" spans="1:13" ht="13">
      <c r="A693" s="16"/>
      <c r="B693" s="1"/>
      <c r="C693" s="1"/>
      <c r="I693" s="2"/>
      <c r="M693" s="2"/>
    </row>
    <row r="694" spans="1:13" ht="13">
      <c r="A694" s="16"/>
      <c r="B694" s="1"/>
      <c r="C694" s="1"/>
      <c r="I694" s="2"/>
      <c r="M694" s="2"/>
    </row>
    <row r="695" spans="1:13" ht="13">
      <c r="A695" s="16"/>
      <c r="B695" s="1"/>
      <c r="C695" s="1"/>
      <c r="I695" s="2"/>
      <c r="M695" s="2"/>
    </row>
    <row r="696" spans="1:13" ht="13">
      <c r="A696" s="16"/>
      <c r="B696" s="1"/>
      <c r="C696" s="1"/>
      <c r="I696" s="2"/>
      <c r="M696" s="2"/>
    </row>
    <row r="697" spans="1:13" ht="13">
      <c r="A697" s="16"/>
      <c r="B697" s="1"/>
      <c r="C697" s="1"/>
      <c r="I697" s="2"/>
      <c r="M697" s="2"/>
    </row>
    <row r="698" spans="1:13" ht="13">
      <c r="A698" s="16"/>
      <c r="B698" s="1"/>
      <c r="C698" s="1"/>
      <c r="I698" s="2"/>
      <c r="M698" s="2"/>
    </row>
    <row r="699" spans="1:13" ht="13">
      <c r="A699" s="16"/>
      <c r="B699" s="1"/>
      <c r="C699" s="1"/>
      <c r="I699" s="2"/>
      <c r="M699" s="2"/>
    </row>
    <row r="700" spans="1:13" ht="13">
      <c r="A700" s="16"/>
      <c r="B700" s="1"/>
      <c r="C700" s="1"/>
      <c r="I700" s="2"/>
      <c r="M700" s="2"/>
    </row>
    <row r="701" spans="1:13" ht="13">
      <c r="A701" s="16"/>
      <c r="B701" s="1"/>
      <c r="C701" s="1"/>
      <c r="I701" s="2"/>
      <c r="M701" s="2"/>
    </row>
    <row r="702" spans="1:13" ht="13">
      <c r="A702" s="16"/>
      <c r="B702" s="1"/>
      <c r="C702" s="1"/>
      <c r="I702" s="2"/>
      <c r="M702" s="2"/>
    </row>
    <row r="703" spans="1:13" ht="13">
      <c r="A703" s="16"/>
      <c r="B703" s="1"/>
      <c r="C703" s="1"/>
      <c r="I703" s="2"/>
      <c r="M703" s="2"/>
    </row>
    <row r="704" spans="1:13" ht="13">
      <c r="A704" s="16"/>
      <c r="B704" s="1"/>
      <c r="C704" s="1"/>
      <c r="I704" s="2"/>
      <c r="M704" s="2"/>
    </row>
    <row r="705" spans="1:13" ht="13">
      <c r="A705" s="16"/>
      <c r="B705" s="1"/>
      <c r="C705" s="1"/>
      <c r="I705" s="2"/>
      <c r="M705" s="2"/>
    </row>
    <row r="706" spans="1:13" ht="13">
      <c r="A706" s="16"/>
      <c r="B706" s="1"/>
      <c r="C706" s="1"/>
      <c r="I706" s="2"/>
      <c r="M706" s="2"/>
    </row>
    <row r="707" spans="1:13" ht="13">
      <c r="A707" s="16"/>
      <c r="B707" s="1"/>
      <c r="C707" s="1"/>
      <c r="I707" s="2"/>
      <c r="M707" s="2"/>
    </row>
    <row r="708" spans="1:13" ht="13">
      <c r="A708" s="16"/>
      <c r="B708" s="1"/>
      <c r="C708" s="1"/>
      <c r="I708" s="2"/>
      <c r="M708" s="2"/>
    </row>
    <row r="709" spans="1:13" ht="13">
      <c r="A709" s="16"/>
      <c r="B709" s="1"/>
      <c r="C709" s="1"/>
      <c r="I709" s="2"/>
      <c r="M709" s="2"/>
    </row>
    <row r="710" spans="1:13" ht="13">
      <c r="A710" s="16"/>
      <c r="B710" s="1"/>
      <c r="C710" s="1"/>
      <c r="I710" s="2"/>
      <c r="M710" s="2"/>
    </row>
    <row r="711" spans="1:13" ht="13">
      <c r="A711" s="16"/>
      <c r="B711" s="1"/>
      <c r="C711" s="1"/>
      <c r="I711" s="2"/>
      <c r="M711" s="2"/>
    </row>
    <row r="712" spans="1:13" ht="13">
      <c r="A712" s="16"/>
      <c r="B712" s="1"/>
      <c r="C712" s="1"/>
      <c r="I712" s="2"/>
      <c r="M712" s="2"/>
    </row>
    <row r="713" spans="1:13" ht="13">
      <c r="A713" s="16"/>
      <c r="B713" s="1"/>
      <c r="C713" s="1"/>
      <c r="I713" s="2"/>
      <c r="M713" s="2"/>
    </row>
    <row r="714" spans="1:13" ht="13">
      <c r="A714" s="16"/>
      <c r="B714" s="1"/>
      <c r="C714" s="1"/>
      <c r="I714" s="2"/>
      <c r="M714" s="2"/>
    </row>
    <row r="715" spans="1:13" ht="13">
      <c r="A715" s="16"/>
      <c r="B715" s="1"/>
      <c r="C715" s="1"/>
      <c r="I715" s="2"/>
      <c r="M715" s="2"/>
    </row>
    <row r="716" spans="1:13" ht="13">
      <c r="A716" s="16"/>
      <c r="B716" s="1"/>
      <c r="C716" s="1"/>
      <c r="I716" s="2"/>
      <c r="M716" s="2"/>
    </row>
    <row r="717" spans="1:13" ht="13">
      <c r="A717" s="16"/>
      <c r="B717" s="1"/>
      <c r="C717" s="1"/>
      <c r="I717" s="2"/>
      <c r="M717" s="2"/>
    </row>
    <row r="718" spans="1:13" ht="13">
      <c r="A718" s="16"/>
      <c r="B718" s="1"/>
      <c r="C718" s="1"/>
      <c r="I718" s="2"/>
      <c r="M718" s="2"/>
    </row>
    <row r="719" spans="1:13" ht="13">
      <c r="A719" s="16"/>
      <c r="B719" s="1"/>
      <c r="C719" s="1"/>
      <c r="I719" s="2"/>
      <c r="M719" s="2"/>
    </row>
    <row r="720" spans="1:13" ht="13">
      <c r="A720" s="16"/>
      <c r="B720" s="1"/>
      <c r="C720" s="1"/>
      <c r="I720" s="2"/>
      <c r="M720" s="2"/>
    </row>
    <row r="721" spans="1:13" ht="13">
      <c r="A721" s="16"/>
      <c r="B721" s="1"/>
      <c r="C721" s="1"/>
      <c r="I721" s="2"/>
      <c r="M721" s="2"/>
    </row>
    <row r="722" spans="1:13" ht="13">
      <c r="A722" s="16"/>
      <c r="B722" s="1"/>
      <c r="C722" s="1"/>
      <c r="I722" s="2"/>
      <c r="M722" s="2"/>
    </row>
    <row r="723" spans="1:13" ht="13">
      <c r="A723" s="16"/>
      <c r="B723" s="1"/>
      <c r="C723" s="1"/>
      <c r="I723" s="2"/>
      <c r="M723" s="2"/>
    </row>
    <row r="724" spans="1:13" ht="13">
      <c r="A724" s="16"/>
      <c r="B724" s="1"/>
      <c r="C724" s="1"/>
      <c r="I724" s="2"/>
      <c r="M724" s="2"/>
    </row>
    <row r="725" spans="1:13" ht="13">
      <c r="A725" s="16"/>
      <c r="B725" s="1"/>
      <c r="C725" s="1"/>
      <c r="I725" s="2"/>
      <c r="M725" s="2"/>
    </row>
    <row r="726" spans="1:13" ht="13">
      <c r="A726" s="16"/>
      <c r="B726" s="1"/>
      <c r="C726" s="1"/>
      <c r="I726" s="2"/>
      <c r="M726" s="2"/>
    </row>
    <row r="727" spans="1:13" ht="13">
      <c r="A727" s="16"/>
      <c r="B727" s="1"/>
      <c r="C727" s="1"/>
      <c r="I727" s="2"/>
      <c r="M727" s="2"/>
    </row>
    <row r="728" spans="1:13" ht="13">
      <c r="A728" s="16"/>
      <c r="B728" s="1"/>
      <c r="C728" s="1"/>
      <c r="I728" s="2"/>
      <c r="M728" s="2"/>
    </row>
    <row r="729" spans="1:13" ht="13">
      <c r="A729" s="16"/>
      <c r="B729" s="1"/>
      <c r="C729" s="1"/>
      <c r="I729" s="2"/>
      <c r="M729" s="2"/>
    </row>
    <row r="730" spans="1:13" ht="13">
      <c r="A730" s="16"/>
      <c r="B730" s="1"/>
      <c r="C730" s="1"/>
      <c r="I730" s="2"/>
      <c r="M730" s="2"/>
    </row>
    <row r="731" spans="1:13" ht="13">
      <c r="A731" s="16"/>
      <c r="B731" s="1"/>
      <c r="C731" s="1"/>
      <c r="I731" s="2"/>
      <c r="M731" s="2"/>
    </row>
    <row r="732" spans="1:13" ht="13">
      <c r="A732" s="16"/>
      <c r="B732" s="1"/>
      <c r="C732" s="1"/>
      <c r="I732" s="2"/>
      <c r="M732" s="2"/>
    </row>
    <row r="733" spans="1:13" ht="13">
      <c r="A733" s="16"/>
      <c r="B733" s="1"/>
      <c r="C733" s="1"/>
      <c r="I733" s="2"/>
      <c r="M733" s="2"/>
    </row>
    <row r="734" spans="1:13" ht="13">
      <c r="A734" s="16"/>
      <c r="B734" s="1"/>
      <c r="C734" s="1"/>
      <c r="I734" s="2"/>
      <c r="M734" s="2"/>
    </row>
    <row r="735" spans="1:13" ht="13">
      <c r="A735" s="16"/>
      <c r="B735" s="1"/>
      <c r="C735" s="1"/>
      <c r="I735" s="2"/>
      <c r="M735" s="2"/>
    </row>
    <row r="736" spans="1:13" ht="13">
      <c r="A736" s="16"/>
      <c r="B736" s="1"/>
      <c r="C736" s="1"/>
      <c r="I736" s="2"/>
      <c r="M736" s="2"/>
    </row>
    <row r="737" spans="1:13" ht="13">
      <c r="A737" s="16"/>
      <c r="B737" s="1"/>
      <c r="C737" s="1"/>
      <c r="I737" s="2"/>
      <c r="M737" s="2"/>
    </row>
    <row r="738" spans="1:13" ht="13">
      <c r="A738" s="16"/>
      <c r="B738" s="1"/>
      <c r="C738" s="1"/>
      <c r="I738" s="2"/>
      <c r="M738" s="2"/>
    </row>
    <row r="739" spans="1:13" ht="13">
      <c r="A739" s="16"/>
      <c r="B739" s="1"/>
      <c r="C739" s="1"/>
      <c r="I739" s="2"/>
      <c r="M739" s="2"/>
    </row>
    <row r="740" spans="1:13" ht="13">
      <c r="A740" s="16"/>
      <c r="B740" s="1"/>
      <c r="C740" s="1"/>
      <c r="I740" s="2"/>
      <c r="M740" s="2"/>
    </row>
    <row r="741" spans="1:13" ht="13">
      <c r="A741" s="16"/>
      <c r="B741" s="1"/>
      <c r="C741" s="1"/>
      <c r="I741" s="2"/>
      <c r="M741" s="2"/>
    </row>
    <row r="742" spans="1:13" ht="13">
      <c r="A742" s="16"/>
      <c r="B742" s="1"/>
      <c r="C742" s="1"/>
      <c r="I742" s="2"/>
      <c r="M742" s="2"/>
    </row>
    <row r="743" spans="1:13" ht="13">
      <c r="A743" s="16"/>
      <c r="B743" s="1"/>
      <c r="C743" s="1"/>
      <c r="I743" s="2"/>
      <c r="M743" s="2"/>
    </row>
    <row r="744" spans="1:13" ht="13">
      <c r="A744" s="16"/>
      <c r="B744" s="1"/>
      <c r="C744" s="1"/>
      <c r="I744" s="2"/>
      <c r="M744" s="2"/>
    </row>
    <row r="745" spans="1:13" ht="13">
      <c r="A745" s="16"/>
      <c r="B745" s="1"/>
      <c r="C745" s="1"/>
      <c r="I745" s="2"/>
      <c r="M745" s="2"/>
    </row>
    <row r="746" spans="1:13" ht="13">
      <c r="A746" s="16"/>
      <c r="B746" s="1"/>
      <c r="C746" s="1"/>
      <c r="I746" s="2"/>
      <c r="M746" s="2"/>
    </row>
    <row r="747" spans="1:13" ht="13">
      <c r="A747" s="16"/>
      <c r="B747" s="1"/>
      <c r="C747" s="1"/>
      <c r="I747" s="2"/>
      <c r="M747" s="2"/>
    </row>
    <row r="748" spans="1:13" ht="13">
      <c r="A748" s="16"/>
      <c r="B748" s="1"/>
      <c r="C748" s="1"/>
      <c r="I748" s="2"/>
      <c r="M748" s="2"/>
    </row>
    <row r="749" spans="1:13" ht="13">
      <c r="A749" s="16"/>
      <c r="B749" s="1"/>
      <c r="C749" s="1"/>
      <c r="I749" s="2"/>
      <c r="M749" s="2"/>
    </row>
    <row r="750" spans="1:13" ht="13">
      <c r="A750" s="16"/>
      <c r="B750" s="1"/>
      <c r="C750" s="1"/>
      <c r="I750" s="2"/>
      <c r="M750" s="2"/>
    </row>
    <row r="751" spans="1:13" ht="13">
      <c r="A751" s="16"/>
      <c r="B751" s="1"/>
      <c r="C751" s="1"/>
      <c r="I751" s="2"/>
      <c r="M751" s="2"/>
    </row>
    <row r="752" spans="1:13" ht="13">
      <c r="A752" s="16"/>
      <c r="B752" s="1"/>
      <c r="C752" s="1"/>
      <c r="I752" s="2"/>
      <c r="M752" s="2"/>
    </row>
    <row r="753" spans="1:13" ht="13">
      <c r="A753" s="16"/>
      <c r="B753" s="1"/>
      <c r="C753" s="1"/>
      <c r="I753" s="2"/>
      <c r="M753" s="2"/>
    </row>
    <row r="754" spans="1:13" ht="13">
      <c r="A754" s="16"/>
      <c r="B754" s="1"/>
      <c r="C754" s="1"/>
      <c r="I754" s="2"/>
      <c r="M754" s="2"/>
    </row>
    <row r="755" spans="1:13" ht="13">
      <c r="A755" s="16"/>
      <c r="B755" s="1"/>
      <c r="C755" s="1"/>
      <c r="I755" s="2"/>
      <c r="M755" s="2"/>
    </row>
    <row r="756" spans="1:13" ht="13">
      <c r="A756" s="16"/>
      <c r="B756" s="1"/>
      <c r="C756" s="1"/>
      <c r="I756" s="2"/>
      <c r="M756" s="2"/>
    </row>
    <row r="757" spans="1:13" ht="13">
      <c r="A757" s="16"/>
      <c r="B757" s="1"/>
      <c r="C757" s="1"/>
      <c r="I757" s="2"/>
      <c r="M757" s="2"/>
    </row>
    <row r="758" spans="1:13" ht="13">
      <c r="A758" s="16"/>
      <c r="B758" s="1"/>
      <c r="C758" s="1"/>
      <c r="I758" s="2"/>
      <c r="M758" s="2"/>
    </row>
    <row r="759" spans="1:13" ht="13">
      <c r="A759" s="16"/>
      <c r="B759" s="1"/>
      <c r="C759" s="1"/>
      <c r="I759" s="2"/>
      <c r="M759" s="2"/>
    </row>
    <row r="760" spans="1:13" ht="13">
      <c r="A760" s="16"/>
      <c r="B760" s="1"/>
      <c r="C760" s="1"/>
      <c r="I760" s="2"/>
      <c r="M760" s="2"/>
    </row>
    <row r="761" spans="1:13" ht="13">
      <c r="A761" s="16"/>
      <c r="B761" s="1"/>
      <c r="C761" s="1"/>
      <c r="I761" s="2"/>
      <c r="M761" s="2"/>
    </row>
    <row r="762" spans="1:13" ht="13">
      <c r="A762" s="16"/>
      <c r="B762" s="1"/>
      <c r="C762" s="1"/>
      <c r="I762" s="2"/>
      <c r="M762" s="2"/>
    </row>
    <row r="763" spans="1:13" ht="13">
      <c r="A763" s="16"/>
      <c r="B763" s="1"/>
      <c r="C763" s="1"/>
      <c r="I763" s="2"/>
      <c r="M763" s="2"/>
    </row>
    <row r="764" spans="1:13" ht="13">
      <c r="A764" s="16"/>
      <c r="B764" s="1"/>
      <c r="C764" s="1"/>
      <c r="I764" s="2"/>
      <c r="M764" s="2"/>
    </row>
    <row r="765" spans="1:13" ht="13">
      <c r="A765" s="16"/>
      <c r="B765" s="1"/>
      <c r="C765" s="1"/>
      <c r="I765" s="2"/>
      <c r="M765" s="2"/>
    </row>
    <row r="766" spans="1:13" ht="13">
      <c r="A766" s="16"/>
      <c r="B766" s="1"/>
      <c r="C766" s="1"/>
      <c r="I766" s="2"/>
      <c r="M766" s="2"/>
    </row>
    <row r="767" spans="1:13" ht="13">
      <c r="A767" s="16"/>
      <c r="B767" s="1"/>
      <c r="C767" s="1"/>
      <c r="I767" s="2"/>
      <c r="M767" s="2"/>
    </row>
    <row r="768" spans="1:13" ht="13">
      <c r="A768" s="16"/>
      <c r="B768" s="1"/>
      <c r="C768" s="1"/>
      <c r="I768" s="2"/>
      <c r="M768" s="2"/>
    </row>
    <row r="769" spans="1:13" ht="13">
      <c r="A769" s="16"/>
      <c r="B769" s="1"/>
      <c r="C769" s="1"/>
      <c r="I769" s="2"/>
      <c r="M769" s="2"/>
    </row>
    <row r="770" spans="1:13" ht="13">
      <c r="A770" s="16"/>
      <c r="B770" s="1"/>
      <c r="C770" s="1"/>
      <c r="I770" s="2"/>
      <c r="M770" s="2"/>
    </row>
    <row r="771" spans="1:13" ht="13">
      <c r="A771" s="16"/>
      <c r="B771" s="1"/>
      <c r="C771" s="1"/>
      <c r="I771" s="2"/>
      <c r="M771" s="2"/>
    </row>
    <row r="772" spans="1:13" ht="13">
      <c r="A772" s="16"/>
      <c r="B772" s="1"/>
      <c r="C772" s="1"/>
      <c r="I772" s="2"/>
      <c r="M772" s="2"/>
    </row>
    <row r="773" spans="1:13" ht="13">
      <c r="A773" s="16"/>
      <c r="B773" s="1"/>
      <c r="C773" s="1"/>
      <c r="I773" s="2"/>
      <c r="M773" s="2"/>
    </row>
    <row r="774" spans="1:13" ht="13">
      <c r="A774" s="16"/>
      <c r="B774" s="1"/>
      <c r="C774" s="1"/>
      <c r="I774" s="2"/>
      <c r="M774" s="2"/>
    </row>
    <row r="775" spans="1:13" ht="13">
      <c r="A775" s="16"/>
      <c r="B775" s="1"/>
      <c r="C775" s="1"/>
      <c r="I775" s="2"/>
      <c r="M775" s="2"/>
    </row>
    <row r="776" spans="1:13" ht="13">
      <c r="A776" s="16"/>
      <c r="B776" s="1"/>
      <c r="C776" s="1"/>
      <c r="I776" s="2"/>
      <c r="M776" s="2"/>
    </row>
    <row r="777" spans="1:13" ht="13">
      <c r="A777" s="16"/>
      <c r="B777" s="1"/>
      <c r="C777" s="1"/>
      <c r="I777" s="2"/>
      <c r="M777" s="2"/>
    </row>
    <row r="778" spans="1:13" ht="13">
      <c r="A778" s="16"/>
      <c r="B778" s="1"/>
      <c r="C778" s="1"/>
      <c r="I778" s="2"/>
      <c r="M778" s="2"/>
    </row>
    <row r="779" spans="1:13" ht="13">
      <c r="A779" s="16"/>
      <c r="B779" s="1"/>
      <c r="C779" s="1"/>
      <c r="I779" s="2"/>
      <c r="M779" s="2"/>
    </row>
    <row r="780" spans="1:13" ht="13">
      <c r="A780" s="16"/>
      <c r="B780" s="1"/>
      <c r="C780" s="1"/>
      <c r="I780" s="2"/>
      <c r="M780" s="2"/>
    </row>
    <row r="781" spans="1:13" ht="13">
      <c r="A781" s="16"/>
      <c r="B781" s="1"/>
      <c r="C781" s="1"/>
      <c r="I781" s="2"/>
      <c r="M781" s="2"/>
    </row>
    <row r="782" spans="1:13" ht="13">
      <c r="A782" s="16"/>
      <c r="B782" s="1"/>
      <c r="C782" s="1"/>
      <c r="I782" s="2"/>
      <c r="M782" s="2"/>
    </row>
    <row r="783" spans="1:13" ht="13">
      <c r="A783" s="16"/>
      <c r="B783" s="1"/>
      <c r="C783" s="1"/>
      <c r="I783" s="2"/>
      <c r="M783" s="2"/>
    </row>
    <row r="784" spans="1:13" ht="13">
      <c r="A784" s="16"/>
      <c r="B784" s="1"/>
      <c r="C784" s="1"/>
      <c r="I784" s="2"/>
      <c r="M784" s="2"/>
    </row>
    <row r="785" spans="1:13" ht="13">
      <c r="A785" s="16"/>
      <c r="B785" s="1"/>
      <c r="C785" s="1"/>
      <c r="I785" s="2"/>
      <c r="M785" s="2"/>
    </row>
    <row r="786" spans="1:13" ht="13">
      <c r="A786" s="16"/>
      <c r="B786" s="1"/>
      <c r="C786" s="1"/>
      <c r="I786" s="2"/>
      <c r="M786" s="2"/>
    </row>
    <row r="787" spans="1:13" ht="13">
      <c r="A787" s="16"/>
      <c r="B787" s="1"/>
      <c r="C787" s="1"/>
      <c r="I787" s="2"/>
      <c r="M787" s="2"/>
    </row>
    <row r="788" spans="1:13" ht="13">
      <c r="A788" s="16"/>
      <c r="B788" s="1"/>
      <c r="C788" s="1"/>
      <c r="I788" s="2"/>
      <c r="M788" s="2"/>
    </row>
    <row r="789" spans="1:13" ht="13">
      <c r="A789" s="16"/>
      <c r="B789" s="1"/>
      <c r="C789" s="1"/>
      <c r="I789" s="2"/>
      <c r="M789" s="2"/>
    </row>
    <row r="790" spans="1:13" ht="13">
      <c r="A790" s="16"/>
      <c r="B790" s="1"/>
      <c r="C790" s="1"/>
      <c r="I790" s="2"/>
      <c r="M790" s="2"/>
    </row>
    <row r="791" spans="1:13" ht="13">
      <c r="A791" s="16"/>
      <c r="B791" s="1"/>
      <c r="C791" s="1"/>
      <c r="I791" s="2"/>
      <c r="M791" s="2"/>
    </row>
    <row r="792" spans="1:13" ht="13">
      <c r="A792" s="16"/>
      <c r="B792" s="1"/>
      <c r="C792" s="1"/>
      <c r="I792" s="2"/>
      <c r="M792" s="2"/>
    </row>
    <row r="793" spans="1:13" ht="13">
      <c r="A793" s="16"/>
      <c r="B793" s="1"/>
      <c r="C793" s="1"/>
      <c r="I793" s="2"/>
      <c r="M793" s="2"/>
    </row>
    <row r="794" spans="1:13" ht="13">
      <c r="A794" s="16"/>
      <c r="B794" s="1"/>
      <c r="C794" s="1"/>
      <c r="I794" s="2"/>
      <c r="M794" s="2"/>
    </row>
    <row r="795" spans="1:13" ht="13">
      <c r="A795" s="16"/>
      <c r="B795" s="1"/>
      <c r="C795" s="1"/>
      <c r="I795" s="2"/>
      <c r="M795" s="2"/>
    </row>
    <row r="796" spans="1:13" ht="13">
      <c r="A796" s="16"/>
      <c r="B796" s="1"/>
      <c r="C796" s="1"/>
      <c r="I796" s="2"/>
      <c r="M796" s="2"/>
    </row>
    <row r="797" spans="1:13" ht="13">
      <c r="A797" s="16"/>
      <c r="B797" s="1"/>
      <c r="C797" s="1"/>
      <c r="I797" s="2"/>
      <c r="M797" s="2"/>
    </row>
    <row r="798" spans="1:13" ht="13">
      <c r="A798" s="16"/>
      <c r="B798" s="1"/>
      <c r="C798" s="1"/>
      <c r="I798" s="2"/>
      <c r="M798" s="2"/>
    </row>
    <row r="799" spans="1:13" ht="13">
      <c r="A799" s="16"/>
      <c r="B799" s="1"/>
      <c r="C799" s="1"/>
      <c r="I799" s="2"/>
      <c r="M799" s="2"/>
    </row>
    <row r="800" spans="1:13" ht="13">
      <c r="A800" s="16"/>
      <c r="B800" s="1"/>
      <c r="C800" s="1"/>
      <c r="I800" s="2"/>
      <c r="M800" s="2"/>
    </row>
    <row r="801" spans="1:13" ht="13">
      <c r="A801" s="16"/>
      <c r="B801" s="1"/>
      <c r="C801" s="1"/>
      <c r="I801" s="2"/>
      <c r="M801" s="2"/>
    </row>
    <row r="802" spans="1:13" ht="13">
      <c r="A802" s="16"/>
      <c r="B802" s="1"/>
      <c r="C802" s="1"/>
      <c r="I802" s="2"/>
      <c r="M802" s="2"/>
    </row>
    <row r="803" spans="1:13" ht="13">
      <c r="A803" s="16"/>
      <c r="B803" s="1"/>
      <c r="C803" s="1"/>
      <c r="I803" s="2"/>
      <c r="M803" s="2"/>
    </row>
    <row r="804" spans="1:13" ht="13">
      <c r="A804" s="16"/>
      <c r="B804" s="1"/>
      <c r="C804" s="1"/>
      <c r="I804" s="2"/>
      <c r="M804" s="2"/>
    </row>
    <row r="805" spans="1:13" ht="13">
      <c r="A805" s="16"/>
      <c r="B805" s="1"/>
      <c r="C805" s="1"/>
      <c r="I805" s="2"/>
      <c r="M805" s="2"/>
    </row>
    <row r="806" spans="1:13" ht="13">
      <c r="A806" s="16"/>
      <c r="B806" s="1"/>
      <c r="C806" s="1"/>
      <c r="I806" s="2"/>
      <c r="M806" s="2"/>
    </row>
    <row r="807" spans="1:13" ht="13">
      <c r="A807" s="16"/>
      <c r="B807" s="1"/>
      <c r="C807" s="1"/>
      <c r="I807" s="2"/>
      <c r="M807" s="2"/>
    </row>
    <row r="808" spans="1:13" ht="13">
      <c r="A808" s="16"/>
      <c r="B808" s="1"/>
      <c r="C808" s="1"/>
      <c r="I808" s="2"/>
      <c r="M808" s="2"/>
    </row>
    <row r="809" spans="1:13" ht="13">
      <c r="A809" s="16"/>
      <c r="B809" s="1"/>
      <c r="C809" s="1"/>
      <c r="I809" s="2"/>
      <c r="M809" s="2"/>
    </row>
    <row r="810" spans="1:13" ht="13">
      <c r="A810" s="16"/>
      <c r="B810" s="1"/>
      <c r="C810" s="1"/>
      <c r="I810" s="2"/>
      <c r="M810" s="2"/>
    </row>
    <row r="811" spans="1:13" ht="13">
      <c r="A811" s="16"/>
      <c r="B811" s="1"/>
      <c r="C811" s="1"/>
      <c r="I811" s="2"/>
      <c r="M811" s="2"/>
    </row>
    <row r="812" spans="1:13" ht="13">
      <c r="A812" s="16"/>
      <c r="B812" s="1"/>
      <c r="C812" s="1"/>
      <c r="I812" s="2"/>
      <c r="M812" s="2"/>
    </row>
    <row r="813" spans="1:13" ht="13">
      <c r="A813" s="16"/>
      <c r="B813" s="1"/>
      <c r="C813" s="1"/>
      <c r="I813" s="2"/>
      <c r="M813" s="2"/>
    </row>
    <row r="814" spans="1:13" ht="13">
      <c r="A814" s="16"/>
      <c r="B814" s="1"/>
      <c r="C814" s="1"/>
      <c r="I814" s="2"/>
      <c r="M814" s="2"/>
    </row>
    <row r="815" spans="1:13" ht="13">
      <c r="A815" s="16"/>
      <c r="B815" s="1"/>
      <c r="C815" s="1"/>
      <c r="I815" s="2"/>
      <c r="M815" s="2"/>
    </row>
    <row r="816" spans="1:13" ht="13">
      <c r="A816" s="16"/>
      <c r="B816" s="1"/>
      <c r="C816" s="1"/>
      <c r="I816" s="2"/>
      <c r="M816" s="2"/>
    </row>
    <row r="817" spans="1:13" ht="13">
      <c r="A817" s="16"/>
      <c r="B817" s="1"/>
      <c r="C817" s="1"/>
      <c r="I817" s="2"/>
      <c r="M817" s="2"/>
    </row>
    <row r="818" spans="1:13" ht="13">
      <c r="A818" s="16"/>
      <c r="B818" s="1"/>
      <c r="C818" s="1"/>
      <c r="I818" s="2"/>
      <c r="M818" s="2"/>
    </row>
    <row r="819" spans="1:13" ht="13">
      <c r="A819" s="16"/>
      <c r="B819" s="1"/>
      <c r="C819" s="1"/>
      <c r="I819" s="2"/>
      <c r="M819" s="2"/>
    </row>
    <row r="820" spans="1:13" ht="13">
      <c r="A820" s="16"/>
      <c r="B820" s="1"/>
      <c r="C820" s="1"/>
      <c r="I820" s="2"/>
      <c r="M820" s="2"/>
    </row>
    <row r="821" spans="1:13" ht="13">
      <c r="A821" s="16"/>
      <c r="B821" s="1"/>
      <c r="C821" s="1"/>
      <c r="I821" s="2"/>
      <c r="M821" s="2"/>
    </row>
    <row r="822" spans="1:13" ht="13">
      <c r="A822" s="16"/>
      <c r="B822" s="1"/>
      <c r="C822" s="1"/>
      <c r="I822" s="2"/>
      <c r="M822" s="2"/>
    </row>
    <row r="823" spans="1:13" ht="13">
      <c r="A823" s="16"/>
      <c r="B823" s="1"/>
      <c r="C823" s="1"/>
      <c r="I823" s="2"/>
      <c r="M823" s="2"/>
    </row>
    <row r="824" spans="1:13" ht="13">
      <c r="A824" s="16"/>
      <c r="B824" s="1"/>
      <c r="C824" s="1"/>
      <c r="I824" s="2"/>
      <c r="M824" s="2"/>
    </row>
    <row r="825" spans="1:13" ht="13">
      <c r="A825" s="16"/>
      <c r="B825" s="1"/>
      <c r="C825" s="1"/>
      <c r="I825" s="2"/>
      <c r="M825" s="2"/>
    </row>
    <row r="826" spans="1:13" ht="13">
      <c r="A826" s="16"/>
      <c r="B826" s="1"/>
      <c r="C826" s="1"/>
      <c r="I826" s="2"/>
      <c r="M826" s="2"/>
    </row>
    <row r="827" spans="1:13" ht="13">
      <c r="A827" s="16"/>
      <c r="B827" s="1"/>
      <c r="C827" s="1"/>
      <c r="I827" s="2"/>
      <c r="M827" s="2"/>
    </row>
    <row r="828" spans="1:13" ht="13">
      <c r="A828" s="16"/>
      <c r="B828" s="1"/>
      <c r="C828" s="1"/>
      <c r="I828" s="2"/>
      <c r="M828" s="2"/>
    </row>
    <row r="829" spans="1:13" ht="13">
      <c r="A829" s="16"/>
      <c r="B829" s="1"/>
      <c r="C829" s="1"/>
      <c r="I829" s="2"/>
      <c r="M829" s="2"/>
    </row>
    <row r="830" spans="1:13" ht="13">
      <c r="A830" s="16"/>
      <c r="B830" s="1"/>
      <c r="C830" s="1"/>
      <c r="I830" s="2"/>
      <c r="M830" s="2"/>
    </row>
    <row r="831" spans="1:13" ht="13">
      <c r="A831" s="16"/>
      <c r="B831" s="1"/>
      <c r="C831" s="1"/>
      <c r="I831" s="2"/>
      <c r="M831" s="2"/>
    </row>
    <row r="832" spans="1:13" ht="13">
      <c r="A832" s="16"/>
      <c r="B832" s="1"/>
      <c r="C832" s="1"/>
      <c r="I832" s="2"/>
      <c r="M832" s="2"/>
    </row>
    <row r="833" spans="1:13" ht="13">
      <c r="A833" s="16"/>
      <c r="B833" s="1"/>
      <c r="C833" s="1"/>
      <c r="I833" s="2"/>
      <c r="M833" s="2"/>
    </row>
    <row r="834" spans="1:13" ht="13">
      <c r="A834" s="16"/>
      <c r="B834" s="1"/>
      <c r="C834" s="1"/>
      <c r="I834" s="2"/>
      <c r="M834" s="2"/>
    </row>
    <row r="835" spans="1:13" ht="13">
      <c r="A835" s="16"/>
      <c r="B835" s="1"/>
      <c r="C835" s="1"/>
      <c r="I835" s="2"/>
      <c r="M835" s="2"/>
    </row>
    <row r="836" spans="1:13" ht="13">
      <c r="A836" s="16"/>
      <c r="B836" s="1"/>
      <c r="C836" s="1"/>
      <c r="I836" s="2"/>
      <c r="M836" s="2"/>
    </row>
    <row r="837" spans="1:13" ht="13">
      <c r="A837" s="16"/>
      <c r="B837" s="1"/>
      <c r="C837" s="1"/>
      <c r="I837" s="2"/>
      <c r="M837" s="2"/>
    </row>
    <row r="838" spans="1:13" ht="13">
      <c r="A838" s="16"/>
      <c r="B838" s="1"/>
      <c r="C838" s="1"/>
      <c r="I838" s="2"/>
      <c r="M838" s="2"/>
    </row>
    <row r="839" spans="1:13" ht="13">
      <c r="A839" s="16"/>
      <c r="B839" s="1"/>
      <c r="C839" s="1"/>
      <c r="I839" s="2"/>
      <c r="M839" s="2"/>
    </row>
    <row r="840" spans="1:13" ht="13">
      <c r="A840" s="16"/>
      <c r="B840" s="1"/>
      <c r="C840" s="1"/>
      <c r="I840" s="2"/>
      <c r="M840" s="2"/>
    </row>
    <row r="841" spans="1:13" ht="13">
      <c r="A841" s="16"/>
      <c r="B841" s="1"/>
      <c r="C841" s="1"/>
      <c r="I841" s="2"/>
      <c r="M841" s="2"/>
    </row>
    <row r="842" spans="1:13" ht="13">
      <c r="A842" s="16"/>
      <c r="B842" s="1"/>
      <c r="C842" s="1"/>
      <c r="I842" s="2"/>
      <c r="M842" s="2"/>
    </row>
    <row r="843" spans="1:13" ht="13">
      <c r="A843" s="16"/>
      <c r="B843" s="1"/>
      <c r="C843" s="1"/>
      <c r="I843" s="2"/>
      <c r="M843" s="2"/>
    </row>
    <row r="844" spans="1:13" ht="13">
      <c r="A844" s="16"/>
      <c r="B844" s="1"/>
      <c r="C844" s="1"/>
      <c r="I844" s="2"/>
      <c r="M844" s="2"/>
    </row>
    <row r="845" spans="1:13" ht="13">
      <c r="A845" s="16"/>
      <c r="B845" s="1"/>
      <c r="C845" s="1"/>
      <c r="I845" s="2"/>
      <c r="M845" s="2"/>
    </row>
    <row r="846" spans="1:13" ht="13">
      <c r="A846" s="16"/>
      <c r="B846" s="1"/>
      <c r="C846" s="1"/>
      <c r="I846" s="2"/>
      <c r="M846" s="2"/>
    </row>
    <row r="847" spans="1:13" ht="13">
      <c r="A847" s="16"/>
      <c r="B847" s="1"/>
      <c r="C847" s="1"/>
      <c r="I847" s="2"/>
      <c r="M847" s="2"/>
    </row>
    <row r="848" spans="1:13" ht="13">
      <c r="A848" s="16"/>
      <c r="B848" s="1"/>
      <c r="C848" s="1"/>
      <c r="I848" s="2"/>
      <c r="M848" s="2"/>
    </row>
    <row r="849" spans="1:13" ht="13">
      <c r="A849" s="16"/>
      <c r="B849" s="1"/>
      <c r="C849" s="1"/>
      <c r="I849" s="2"/>
      <c r="M849" s="2"/>
    </row>
    <row r="850" spans="1:13" ht="13">
      <c r="A850" s="16"/>
      <c r="B850" s="1"/>
      <c r="C850" s="1"/>
      <c r="I850" s="2"/>
      <c r="M850" s="2"/>
    </row>
    <row r="851" spans="1:13" ht="13">
      <c r="A851" s="16"/>
      <c r="B851" s="1"/>
      <c r="C851" s="1"/>
      <c r="I851" s="2"/>
      <c r="M851" s="2"/>
    </row>
    <row r="852" spans="1:13" ht="13">
      <c r="A852" s="16"/>
      <c r="B852" s="1"/>
      <c r="C852" s="1"/>
      <c r="I852" s="2"/>
      <c r="M852" s="2"/>
    </row>
    <row r="853" spans="1:13" ht="13">
      <c r="A853" s="16"/>
      <c r="B853" s="1"/>
      <c r="C853" s="1"/>
      <c r="I853" s="2"/>
      <c r="M853" s="2"/>
    </row>
    <row r="854" spans="1:13" ht="13">
      <c r="A854" s="16"/>
      <c r="B854" s="1"/>
      <c r="C854" s="1"/>
      <c r="I854" s="2"/>
      <c r="M854" s="2"/>
    </row>
    <row r="855" spans="1:13" ht="13">
      <c r="A855" s="16"/>
      <c r="B855" s="1"/>
      <c r="C855" s="1"/>
      <c r="I855" s="2"/>
      <c r="M855" s="2"/>
    </row>
    <row r="856" spans="1:13" ht="13">
      <c r="A856" s="16"/>
      <c r="B856" s="1"/>
      <c r="C856" s="1"/>
      <c r="I856" s="2"/>
      <c r="M856" s="2"/>
    </row>
    <row r="857" spans="1:13" ht="13">
      <c r="A857" s="16"/>
      <c r="B857" s="1"/>
      <c r="C857" s="1"/>
      <c r="I857" s="2"/>
      <c r="M857" s="2"/>
    </row>
    <row r="858" spans="1:13" ht="13">
      <c r="A858" s="16"/>
      <c r="B858" s="1"/>
      <c r="C858" s="1"/>
      <c r="I858" s="2"/>
      <c r="M858" s="2"/>
    </row>
    <row r="859" spans="1:13" ht="13">
      <c r="A859" s="16"/>
      <c r="B859" s="1"/>
      <c r="C859" s="1"/>
      <c r="I859" s="2"/>
      <c r="M859" s="2"/>
    </row>
    <row r="860" spans="1:13" ht="13">
      <c r="A860" s="16"/>
      <c r="B860" s="1"/>
      <c r="C860" s="1"/>
      <c r="I860" s="2"/>
      <c r="M860" s="2"/>
    </row>
    <row r="861" spans="1:13" ht="13">
      <c r="A861" s="16"/>
      <c r="B861" s="1"/>
      <c r="C861" s="1"/>
      <c r="I861" s="2"/>
      <c r="M861" s="2"/>
    </row>
    <row r="862" spans="1:13" ht="13">
      <c r="A862" s="16"/>
      <c r="B862" s="1"/>
      <c r="C862" s="1"/>
      <c r="I862" s="2"/>
      <c r="M862" s="2"/>
    </row>
    <row r="863" spans="1:13" ht="13">
      <c r="A863" s="16"/>
      <c r="B863" s="1"/>
      <c r="C863" s="1"/>
      <c r="I863" s="2"/>
      <c r="M863" s="2"/>
    </row>
    <row r="864" spans="1:13" ht="13">
      <c r="A864" s="16"/>
      <c r="B864" s="1"/>
      <c r="C864" s="1"/>
      <c r="I864" s="2"/>
      <c r="M864" s="2"/>
    </row>
    <row r="865" spans="1:13" ht="13">
      <c r="A865" s="16"/>
      <c r="B865" s="1"/>
      <c r="C865" s="1"/>
      <c r="I865" s="2"/>
      <c r="M865" s="2"/>
    </row>
    <row r="866" spans="1:13" ht="13">
      <c r="A866" s="16"/>
      <c r="B866" s="1"/>
      <c r="C866" s="1"/>
      <c r="I866" s="2"/>
      <c r="M866" s="2"/>
    </row>
    <row r="867" spans="1:13" ht="13">
      <c r="A867" s="16"/>
      <c r="B867" s="1"/>
      <c r="C867" s="1"/>
      <c r="I867" s="2"/>
      <c r="M867" s="2"/>
    </row>
    <row r="868" spans="1:13" ht="13">
      <c r="A868" s="16"/>
      <c r="B868" s="1"/>
      <c r="C868" s="1"/>
      <c r="I868" s="2"/>
      <c r="M868" s="2"/>
    </row>
    <row r="869" spans="1:13" ht="13">
      <c r="A869" s="16"/>
      <c r="B869" s="1"/>
      <c r="C869" s="1"/>
      <c r="I869" s="2"/>
      <c r="M869" s="2"/>
    </row>
    <row r="870" spans="1:13" ht="13">
      <c r="A870" s="16"/>
      <c r="B870" s="1"/>
      <c r="C870" s="1"/>
      <c r="I870" s="2"/>
      <c r="M870" s="2"/>
    </row>
    <row r="871" spans="1:13" ht="13">
      <c r="A871" s="16"/>
      <c r="B871" s="1"/>
      <c r="C871" s="1"/>
      <c r="I871" s="2"/>
      <c r="M871" s="2"/>
    </row>
    <row r="872" spans="1:13" ht="13">
      <c r="A872" s="16"/>
      <c r="B872" s="1"/>
      <c r="C872" s="1"/>
      <c r="I872" s="2"/>
      <c r="M872" s="2"/>
    </row>
    <row r="873" spans="1:13" ht="13">
      <c r="A873" s="16"/>
      <c r="B873" s="1"/>
      <c r="C873" s="1"/>
      <c r="I873" s="2"/>
      <c r="M873" s="2"/>
    </row>
    <row r="874" spans="1:13" ht="13">
      <c r="A874" s="16"/>
      <c r="B874" s="1"/>
      <c r="C874" s="1"/>
      <c r="I874" s="2"/>
      <c r="M874" s="2"/>
    </row>
    <row r="875" spans="1:13" ht="13">
      <c r="A875" s="16"/>
      <c r="B875" s="1"/>
      <c r="C875" s="1"/>
      <c r="I875" s="2"/>
      <c r="M875" s="2"/>
    </row>
    <row r="876" spans="1:13" ht="13">
      <c r="A876" s="16"/>
      <c r="B876" s="1"/>
      <c r="C876" s="1"/>
      <c r="I876" s="2"/>
      <c r="M876" s="2"/>
    </row>
    <row r="877" spans="1:13" ht="13">
      <c r="A877" s="16"/>
      <c r="B877" s="1"/>
      <c r="C877" s="1"/>
      <c r="I877" s="2"/>
      <c r="M877" s="2"/>
    </row>
    <row r="878" spans="1:13" ht="13">
      <c r="A878" s="16"/>
      <c r="B878" s="1"/>
      <c r="C878" s="1"/>
      <c r="I878" s="2"/>
      <c r="M878" s="2"/>
    </row>
    <row r="879" spans="1:13" ht="13">
      <c r="A879" s="16"/>
      <c r="B879" s="1"/>
      <c r="C879" s="1"/>
      <c r="I879" s="2"/>
      <c r="M879" s="2"/>
    </row>
    <row r="880" spans="1:13" ht="13">
      <c r="A880" s="16"/>
      <c r="B880" s="1"/>
      <c r="C880" s="1"/>
      <c r="I880" s="2"/>
      <c r="M880" s="2"/>
    </row>
    <row r="881" spans="1:13" ht="13">
      <c r="A881" s="16"/>
      <c r="B881" s="1"/>
      <c r="C881" s="1"/>
      <c r="I881" s="2"/>
      <c r="M881" s="2"/>
    </row>
    <row r="882" spans="1:13" ht="13">
      <c r="A882" s="16"/>
      <c r="B882" s="1"/>
      <c r="C882" s="1"/>
      <c r="I882" s="2"/>
      <c r="M882" s="2"/>
    </row>
    <row r="883" spans="1:13" ht="13">
      <c r="A883" s="16"/>
      <c r="B883" s="1"/>
      <c r="C883" s="1"/>
      <c r="I883" s="2"/>
      <c r="M883" s="2"/>
    </row>
    <row r="884" spans="1:13" ht="13">
      <c r="A884" s="16"/>
      <c r="B884" s="1"/>
      <c r="C884" s="1"/>
      <c r="I884" s="2"/>
      <c r="M884" s="2"/>
    </row>
    <row r="885" spans="1:13" ht="13">
      <c r="A885" s="16"/>
      <c r="B885" s="1"/>
      <c r="C885" s="1"/>
      <c r="I885" s="2"/>
      <c r="M885" s="2"/>
    </row>
    <row r="886" spans="1:13" ht="13">
      <c r="A886" s="16"/>
      <c r="B886" s="1"/>
      <c r="C886" s="1"/>
      <c r="I886" s="2"/>
      <c r="M886" s="2"/>
    </row>
    <row r="887" spans="1:13" ht="13">
      <c r="A887" s="16"/>
      <c r="B887" s="1"/>
      <c r="C887" s="1"/>
      <c r="I887" s="2"/>
      <c r="M887" s="2"/>
    </row>
    <row r="888" spans="1:13" ht="13">
      <c r="A888" s="16"/>
      <c r="B888" s="1"/>
      <c r="C888" s="1"/>
      <c r="I888" s="2"/>
      <c r="M888" s="2"/>
    </row>
    <row r="889" spans="1:13" ht="13">
      <c r="A889" s="16"/>
      <c r="B889" s="1"/>
      <c r="C889" s="1"/>
      <c r="I889" s="2"/>
      <c r="M889" s="2"/>
    </row>
    <row r="890" spans="1:13" ht="13">
      <c r="A890" s="16"/>
      <c r="B890" s="1"/>
      <c r="C890" s="1"/>
      <c r="I890" s="2"/>
      <c r="M890" s="2"/>
    </row>
    <row r="891" spans="1:13" ht="13">
      <c r="A891" s="16"/>
      <c r="B891" s="1"/>
      <c r="C891" s="1"/>
      <c r="I891" s="2"/>
      <c r="M891" s="2"/>
    </row>
    <row r="892" spans="1:13" ht="13">
      <c r="A892" s="16"/>
      <c r="B892" s="1"/>
      <c r="C892" s="1"/>
      <c r="I892" s="2"/>
      <c r="M892" s="2"/>
    </row>
    <row r="893" spans="1:13" ht="13">
      <c r="A893" s="16"/>
      <c r="B893" s="1"/>
      <c r="C893" s="1"/>
      <c r="I893" s="2"/>
      <c r="M893" s="2"/>
    </row>
    <row r="894" spans="1:13" ht="13">
      <c r="A894" s="16"/>
      <c r="B894" s="1"/>
      <c r="C894" s="1"/>
      <c r="I894" s="2"/>
      <c r="M894" s="2"/>
    </row>
    <row r="895" spans="1:13" ht="13">
      <c r="A895" s="16"/>
      <c r="B895" s="1"/>
      <c r="C895" s="1"/>
      <c r="I895" s="2"/>
      <c r="M895" s="2"/>
    </row>
    <row r="896" spans="1:13" ht="13">
      <c r="A896" s="16"/>
      <c r="B896" s="1"/>
      <c r="C896" s="1"/>
      <c r="I896" s="2"/>
      <c r="M896" s="2"/>
    </row>
    <row r="897" spans="1:13" ht="13">
      <c r="A897" s="16"/>
      <c r="B897" s="1"/>
      <c r="C897" s="1"/>
      <c r="I897" s="2"/>
      <c r="M897" s="2"/>
    </row>
    <row r="898" spans="1:13" ht="13">
      <c r="A898" s="16"/>
      <c r="B898" s="1"/>
      <c r="C898" s="1"/>
      <c r="I898" s="2"/>
      <c r="M898" s="2"/>
    </row>
    <row r="899" spans="1:13" ht="13">
      <c r="A899" s="16"/>
      <c r="B899" s="1"/>
      <c r="C899" s="1"/>
      <c r="I899" s="2"/>
      <c r="M899" s="2"/>
    </row>
    <row r="900" spans="1:13" ht="13">
      <c r="A900" s="16"/>
      <c r="B900" s="1"/>
      <c r="C900" s="1"/>
      <c r="I900" s="2"/>
      <c r="M900" s="2"/>
    </row>
    <row r="901" spans="1:13" ht="13">
      <c r="A901" s="16"/>
      <c r="B901" s="1"/>
      <c r="C901" s="1"/>
      <c r="I901" s="2"/>
      <c r="M901" s="2"/>
    </row>
    <row r="902" spans="1:13" ht="13">
      <c r="A902" s="16"/>
      <c r="B902" s="1"/>
      <c r="C902" s="1"/>
      <c r="I902" s="2"/>
      <c r="M902" s="2"/>
    </row>
    <row r="903" spans="1:13" ht="13">
      <c r="A903" s="16"/>
      <c r="B903" s="1"/>
      <c r="C903" s="1"/>
      <c r="I903" s="2"/>
      <c r="M903" s="2"/>
    </row>
    <row r="904" spans="1:13" ht="13">
      <c r="A904" s="16"/>
      <c r="B904" s="1"/>
      <c r="C904" s="1"/>
      <c r="I904" s="2"/>
      <c r="M904" s="2"/>
    </row>
    <row r="905" spans="1:13" ht="13">
      <c r="A905" s="16"/>
      <c r="B905" s="1"/>
      <c r="C905" s="1"/>
      <c r="I905" s="2"/>
      <c r="M905" s="2"/>
    </row>
    <row r="906" spans="1:13" ht="13">
      <c r="A906" s="16"/>
      <c r="B906" s="1"/>
      <c r="C906" s="1"/>
      <c r="I906" s="2"/>
      <c r="M906" s="2"/>
    </row>
    <row r="907" spans="1:13" ht="13">
      <c r="A907" s="16"/>
      <c r="B907" s="1"/>
      <c r="C907" s="1"/>
      <c r="I907" s="2"/>
      <c r="M907" s="2"/>
    </row>
    <row r="908" spans="1:13" ht="13">
      <c r="A908" s="16"/>
      <c r="B908" s="1"/>
      <c r="C908" s="1"/>
      <c r="I908" s="2"/>
      <c r="M908" s="2"/>
    </row>
    <row r="909" spans="1:13" ht="13">
      <c r="A909" s="16"/>
      <c r="B909" s="1"/>
      <c r="C909" s="1"/>
      <c r="I909" s="2"/>
      <c r="M909" s="2"/>
    </row>
    <row r="910" spans="1:13" ht="13">
      <c r="A910" s="16"/>
      <c r="B910" s="1"/>
      <c r="C910" s="1"/>
      <c r="I910" s="2"/>
      <c r="M910" s="2"/>
    </row>
    <row r="911" spans="1:13" ht="13">
      <c r="A911" s="16"/>
      <c r="B911" s="1"/>
      <c r="C911" s="1"/>
      <c r="I911" s="2"/>
      <c r="M911" s="2"/>
    </row>
    <row r="912" spans="1:13" ht="13">
      <c r="A912" s="16"/>
      <c r="B912" s="1"/>
      <c r="C912" s="1"/>
      <c r="I912" s="2"/>
      <c r="M912" s="2"/>
    </row>
    <row r="913" spans="1:13" ht="13">
      <c r="A913" s="16"/>
      <c r="B913" s="1"/>
      <c r="C913" s="1"/>
      <c r="I913" s="2"/>
      <c r="M913" s="2"/>
    </row>
    <row r="914" spans="1:13" ht="13">
      <c r="A914" s="16"/>
      <c r="B914" s="1"/>
      <c r="C914" s="1"/>
      <c r="I914" s="2"/>
      <c r="M914" s="2"/>
    </row>
    <row r="915" spans="1:13" ht="13">
      <c r="A915" s="16"/>
      <c r="B915" s="1"/>
      <c r="C915" s="1"/>
      <c r="I915" s="2"/>
      <c r="M915" s="2"/>
    </row>
    <row r="916" spans="1:13" ht="13">
      <c r="A916" s="16"/>
      <c r="B916" s="1"/>
      <c r="C916" s="1"/>
      <c r="I916" s="2"/>
      <c r="M916" s="2"/>
    </row>
    <row r="917" spans="1:13" ht="13">
      <c r="A917" s="16"/>
      <c r="B917" s="1"/>
      <c r="C917" s="1"/>
      <c r="I917" s="2"/>
      <c r="M917" s="2"/>
    </row>
    <row r="918" spans="1:13" ht="13">
      <c r="A918" s="16"/>
      <c r="B918" s="1"/>
      <c r="C918" s="1"/>
      <c r="I918" s="2"/>
      <c r="M918" s="2"/>
    </row>
    <row r="919" spans="1:13" ht="13">
      <c r="A919" s="16"/>
      <c r="B919" s="1"/>
      <c r="C919" s="1"/>
      <c r="I919" s="2"/>
      <c r="M919" s="2"/>
    </row>
    <row r="920" spans="1:13" ht="13">
      <c r="A920" s="16"/>
      <c r="B920" s="1"/>
      <c r="C920" s="1"/>
      <c r="I920" s="2"/>
      <c r="M920" s="2"/>
    </row>
    <row r="921" spans="1:13" ht="13">
      <c r="A921" s="16"/>
      <c r="B921" s="1"/>
      <c r="C921" s="1"/>
      <c r="I921" s="2"/>
      <c r="M921" s="2"/>
    </row>
    <row r="922" spans="1:13" ht="13">
      <c r="A922" s="16"/>
      <c r="B922" s="1"/>
      <c r="C922" s="1"/>
      <c r="I922" s="2"/>
      <c r="M922" s="2"/>
    </row>
    <row r="923" spans="1:13" ht="13">
      <c r="A923" s="16"/>
      <c r="B923" s="1"/>
      <c r="C923" s="1"/>
      <c r="I923" s="2"/>
      <c r="M923" s="2"/>
    </row>
    <row r="924" spans="1:13" ht="13">
      <c r="A924" s="16"/>
      <c r="B924" s="1"/>
      <c r="C924" s="1"/>
      <c r="I924" s="2"/>
      <c r="M924" s="2"/>
    </row>
    <row r="925" spans="1:13" ht="13">
      <c r="A925" s="16"/>
      <c r="B925" s="1"/>
      <c r="C925" s="1"/>
      <c r="I925" s="2"/>
      <c r="M925" s="2"/>
    </row>
    <row r="926" spans="1:13" ht="13">
      <c r="A926" s="16"/>
      <c r="B926" s="1"/>
      <c r="C926" s="1"/>
      <c r="I926" s="2"/>
      <c r="M926" s="2"/>
    </row>
    <row r="927" spans="1:13" ht="13">
      <c r="A927" s="16"/>
      <c r="B927" s="1"/>
      <c r="C927" s="1"/>
      <c r="I927" s="2"/>
      <c r="M927" s="2"/>
    </row>
    <row r="928" spans="1:13" ht="13">
      <c r="A928" s="16"/>
      <c r="B928" s="1"/>
      <c r="C928" s="1"/>
      <c r="I928" s="2"/>
      <c r="M928" s="2"/>
    </row>
    <row r="929" spans="1:13" ht="13">
      <c r="A929" s="16"/>
      <c r="B929" s="1"/>
      <c r="C929" s="1"/>
      <c r="I929" s="2"/>
      <c r="M929" s="2"/>
    </row>
    <row r="930" spans="1:13" ht="13">
      <c r="A930" s="16"/>
      <c r="B930" s="1"/>
      <c r="C930" s="1"/>
      <c r="I930" s="2"/>
      <c r="M930" s="2"/>
    </row>
    <row r="931" spans="1:13" ht="13">
      <c r="A931" s="16"/>
      <c r="B931" s="1"/>
      <c r="C931" s="1"/>
      <c r="I931" s="2"/>
      <c r="M931" s="2"/>
    </row>
    <row r="932" spans="1:13" ht="13">
      <c r="A932" s="16"/>
      <c r="B932" s="1"/>
      <c r="C932" s="1"/>
      <c r="I932" s="2"/>
      <c r="M932" s="2"/>
    </row>
    <row r="933" spans="1:13" ht="13">
      <c r="A933" s="16"/>
      <c r="B933" s="1"/>
      <c r="C933" s="1"/>
      <c r="I933" s="2"/>
      <c r="M933" s="2"/>
    </row>
    <row r="934" spans="1:13" ht="13">
      <c r="A934" s="16"/>
      <c r="B934" s="1"/>
      <c r="C934" s="1"/>
      <c r="I934" s="2"/>
      <c r="M934" s="2"/>
    </row>
    <row r="935" spans="1:13" ht="13">
      <c r="A935" s="16"/>
      <c r="B935" s="1"/>
      <c r="C935" s="1"/>
      <c r="I935" s="2"/>
      <c r="M935" s="2"/>
    </row>
    <row r="936" spans="1:13" ht="13">
      <c r="A936" s="16"/>
      <c r="B936" s="1"/>
      <c r="C936" s="1"/>
      <c r="I936" s="2"/>
      <c r="M936" s="2"/>
    </row>
    <row r="937" spans="1:13" ht="13">
      <c r="A937" s="16"/>
      <c r="B937" s="1"/>
      <c r="C937" s="1"/>
      <c r="I937" s="2"/>
      <c r="M937" s="2"/>
    </row>
    <row r="938" spans="1:13" ht="13">
      <c r="A938" s="16"/>
      <c r="B938" s="1"/>
      <c r="C938" s="1"/>
      <c r="I938" s="2"/>
      <c r="M938" s="2"/>
    </row>
    <row r="939" spans="1:13" ht="13">
      <c r="A939" s="16"/>
      <c r="B939" s="1"/>
      <c r="C939" s="1"/>
      <c r="I939" s="2"/>
      <c r="M939" s="2"/>
    </row>
    <row r="940" spans="1:13" ht="13">
      <c r="A940" s="16"/>
      <c r="B940" s="1"/>
      <c r="C940" s="1"/>
      <c r="I940" s="2"/>
      <c r="M940" s="2"/>
    </row>
    <row r="941" spans="1:13" ht="13">
      <c r="A941" s="16"/>
      <c r="B941" s="1"/>
      <c r="C941" s="1"/>
      <c r="I941" s="2"/>
      <c r="M941" s="2"/>
    </row>
    <row r="942" spans="1:13" ht="13">
      <c r="A942" s="16"/>
      <c r="B942" s="1"/>
      <c r="C942" s="1"/>
      <c r="I942" s="2"/>
      <c r="M942" s="2"/>
    </row>
    <row r="943" spans="1:13" ht="13">
      <c r="A943" s="16"/>
      <c r="B943" s="1"/>
      <c r="C943" s="1"/>
      <c r="I943" s="2"/>
      <c r="M943" s="2"/>
    </row>
    <row r="944" spans="1:13" ht="13">
      <c r="A944" s="16"/>
      <c r="B944" s="1"/>
      <c r="C944" s="1"/>
      <c r="I944" s="2"/>
      <c r="M944" s="2"/>
    </row>
    <row r="945" spans="1:13" ht="13">
      <c r="A945" s="16"/>
      <c r="B945" s="1"/>
      <c r="C945" s="1"/>
      <c r="I945" s="2"/>
      <c r="M945" s="2"/>
    </row>
    <row r="946" spans="1:13" ht="13">
      <c r="A946" s="16"/>
      <c r="B946" s="1"/>
      <c r="C946" s="1"/>
      <c r="I946" s="2"/>
      <c r="M946" s="2"/>
    </row>
    <row r="947" spans="1:13" ht="13">
      <c r="A947" s="16"/>
      <c r="B947" s="1"/>
      <c r="C947" s="1"/>
      <c r="I947" s="2"/>
      <c r="M947" s="2"/>
    </row>
    <row r="948" spans="1:13" ht="13">
      <c r="A948" s="16"/>
      <c r="B948" s="1"/>
      <c r="C948" s="1"/>
      <c r="I948" s="2"/>
      <c r="M948" s="2"/>
    </row>
    <row r="949" spans="1:13" ht="13">
      <c r="A949" s="16"/>
      <c r="B949" s="1"/>
      <c r="C949" s="1"/>
      <c r="I949" s="2"/>
      <c r="M949" s="2"/>
    </row>
    <row r="950" spans="1:13" ht="13">
      <c r="A950" s="16"/>
      <c r="B950" s="1"/>
      <c r="C950" s="1"/>
      <c r="I950" s="2"/>
      <c r="M950" s="2"/>
    </row>
    <row r="951" spans="1:13" ht="13">
      <c r="A951" s="16"/>
      <c r="B951" s="1"/>
      <c r="C951" s="1"/>
      <c r="I951" s="2"/>
      <c r="M951" s="2"/>
    </row>
    <row r="952" spans="1:13" ht="13">
      <c r="A952" s="16"/>
      <c r="B952" s="1"/>
      <c r="C952" s="1"/>
      <c r="I952" s="2"/>
      <c r="M952" s="2"/>
    </row>
    <row r="953" spans="1:13" ht="13">
      <c r="A953" s="16"/>
      <c r="B953" s="1"/>
      <c r="C953" s="1"/>
      <c r="I953" s="2"/>
      <c r="M953" s="2"/>
    </row>
    <row r="954" spans="1:13" ht="13">
      <c r="A954" s="16"/>
      <c r="B954" s="1"/>
      <c r="C954" s="1"/>
      <c r="I954" s="2"/>
      <c r="M954" s="2"/>
    </row>
    <row r="955" spans="1:13" ht="13">
      <c r="A955" s="16"/>
      <c r="B955" s="1"/>
      <c r="C955" s="1"/>
      <c r="I955" s="2"/>
      <c r="M955" s="2"/>
    </row>
    <row r="956" spans="1:13" ht="13">
      <c r="A956" s="16"/>
      <c r="B956" s="1"/>
      <c r="C956" s="1"/>
      <c r="I956" s="2"/>
      <c r="M956" s="2"/>
    </row>
    <row r="957" spans="1:13" ht="13">
      <c r="A957" s="16"/>
      <c r="B957" s="1"/>
      <c r="C957" s="1"/>
      <c r="I957" s="2"/>
      <c r="M957" s="2"/>
    </row>
    <row r="958" spans="1:13" ht="13">
      <c r="A958" s="16"/>
      <c r="B958" s="1"/>
      <c r="C958" s="1"/>
      <c r="I958" s="2"/>
      <c r="M958" s="2"/>
    </row>
    <row r="959" spans="1:13" ht="13">
      <c r="A959" s="16"/>
      <c r="B959" s="1"/>
      <c r="C959" s="1"/>
      <c r="I959" s="2"/>
      <c r="M959" s="2"/>
    </row>
    <row r="960" spans="1:13" ht="13">
      <c r="A960" s="16"/>
      <c r="B960" s="1"/>
      <c r="C960" s="1"/>
      <c r="I960" s="2"/>
      <c r="M960" s="2"/>
    </row>
    <row r="961" spans="1:13" ht="13">
      <c r="A961" s="16"/>
      <c r="B961" s="1"/>
      <c r="C961" s="1"/>
      <c r="I961" s="2"/>
      <c r="M961" s="2"/>
    </row>
    <row r="962" spans="1:13" ht="13">
      <c r="A962" s="16"/>
      <c r="B962" s="1"/>
      <c r="C962" s="1"/>
      <c r="I962" s="2"/>
      <c r="M962" s="2"/>
    </row>
    <row r="963" spans="1:13" ht="13">
      <c r="A963" s="16"/>
      <c r="B963" s="1"/>
      <c r="C963" s="1"/>
      <c r="I963" s="2"/>
      <c r="M963" s="2"/>
    </row>
    <row r="964" spans="1:13" ht="13">
      <c r="A964" s="16"/>
      <c r="B964" s="1"/>
      <c r="C964" s="1"/>
      <c r="I964" s="2"/>
      <c r="M964" s="2"/>
    </row>
    <row r="965" spans="1:13" ht="13">
      <c r="A965" s="16"/>
      <c r="B965" s="1"/>
      <c r="C965" s="1"/>
      <c r="I965" s="2"/>
      <c r="M965" s="2"/>
    </row>
    <row r="966" spans="1:13" ht="13">
      <c r="A966" s="16"/>
      <c r="B966" s="1"/>
      <c r="C966" s="1"/>
      <c r="I966" s="2"/>
      <c r="M966" s="2"/>
    </row>
    <row r="967" spans="1:13" ht="13">
      <c r="A967" s="16"/>
      <c r="B967" s="1"/>
      <c r="C967" s="1"/>
      <c r="I967" s="2"/>
      <c r="M967" s="2"/>
    </row>
    <row r="968" spans="1:13" ht="13">
      <c r="A968" s="16"/>
      <c r="B968" s="1"/>
      <c r="C968" s="1"/>
      <c r="I968" s="2"/>
      <c r="M968" s="2"/>
    </row>
    <row r="969" spans="1:13" ht="13">
      <c r="A969" s="16"/>
      <c r="B969" s="1"/>
      <c r="C969" s="1"/>
      <c r="I969" s="2"/>
      <c r="M969" s="2"/>
    </row>
    <row r="970" spans="1:13" ht="13">
      <c r="A970" s="16"/>
      <c r="B970" s="1"/>
      <c r="C970" s="1"/>
      <c r="I970" s="2"/>
      <c r="M970" s="2"/>
    </row>
    <row r="971" spans="1:13" ht="13">
      <c r="A971" s="16"/>
      <c r="B971" s="1"/>
      <c r="C971" s="1"/>
      <c r="I971" s="2"/>
      <c r="M971" s="2"/>
    </row>
    <row r="972" spans="1:13" ht="13">
      <c r="A972" s="16"/>
      <c r="B972" s="1"/>
      <c r="C972" s="1"/>
      <c r="I972" s="2"/>
      <c r="M972" s="2"/>
    </row>
    <row r="973" spans="1:13" ht="13">
      <c r="A973" s="16"/>
      <c r="B973" s="1"/>
      <c r="C973" s="1"/>
      <c r="I973" s="2"/>
      <c r="M973" s="2"/>
    </row>
    <row r="974" spans="1:13" ht="13">
      <c r="A974" s="16"/>
      <c r="B974" s="1"/>
      <c r="C974" s="1"/>
      <c r="I974" s="2"/>
      <c r="M974" s="2"/>
    </row>
    <row r="975" spans="1:13" ht="13">
      <c r="A975" s="16"/>
      <c r="B975" s="1"/>
      <c r="C975" s="1"/>
      <c r="I975" s="2"/>
      <c r="M975" s="2"/>
    </row>
    <row r="976" spans="1:13" ht="13">
      <c r="A976" s="16"/>
      <c r="B976" s="1"/>
      <c r="C976" s="1"/>
      <c r="I976" s="2"/>
      <c r="M976" s="2"/>
    </row>
    <row r="977" spans="1:13" ht="13">
      <c r="A977" s="16"/>
      <c r="B977" s="1"/>
      <c r="C977" s="1"/>
      <c r="I977" s="2"/>
      <c r="M977" s="2"/>
    </row>
    <row r="978" spans="1:13" ht="13">
      <c r="A978" s="16"/>
      <c r="B978" s="1"/>
      <c r="C978" s="1"/>
      <c r="I978" s="2"/>
      <c r="M978" s="2"/>
    </row>
    <row r="979" spans="1:13" ht="13">
      <c r="A979" s="16"/>
      <c r="B979" s="1"/>
      <c r="C979" s="1"/>
      <c r="I979" s="2"/>
      <c r="M979" s="2"/>
    </row>
    <row r="980" spans="1:13" ht="13">
      <c r="A980" s="16"/>
      <c r="B980" s="1"/>
      <c r="C980" s="1"/>
      <c r="I980" s="2"/>
      <c r="M980" s="2"/>
    </row>
    <row r="981" spans="1:13" ht="13">
      <c r="A981" s="16"/>
      <c r="B981" s="1"/>
      <c r="C981" s="1"/>
      <c r="I981" s="2"/>
      <c r="M981" s="2"/>
    </row>
    <row r="982" spans="1:13" ht="13">
      <c r="A982" s="16"/>
      <c r="B982" s="1"/>
      <c r="C982" s="1"/>
      <c r="I982" s="2"/>
      <c r="M982" s="2"/>
    </row>
    <row r="983" spans="1:13" ht="13">
      <c r="A983" s="16"/>
      <c r="B983" s="1"/>
      <c r="C983" s="1"/>
      <c r="I983" s="2"/>
      <c r="M983" s="2"/>
    </row>
    <row r="984" spans="1:13" ht="13">
      <c r="A984" s="16"/>
      <c r="B984" s="1"/>
      <c r="C984" s="1"/>
      <c r="I984" s="2"/>
      <c r="M984" s="2"/>
    </row>
    <row r="985" spans="1:13" ht="13">
      <c r="A985" s="16"/>
      <c r="B985" s="1"/>
      <c r="C985" s="1"/>
      <c r="I985" s="2"/>
      <c r="M985" s="2"/>
    </row>
    <row r="986" spans="1:13" ht="13">
      <c r="A986" s="16"/>
      <c r="B986" s="1"/>
      <c r="C986" s="1"/>
      <c r="I986" s="2"/>
      <c r="M986" s="2"/>
    </row>
    <row r="987" spans="1:13" ht="13">
      <c r="A987" s="16"/>
      <c r="B987" s="1"/>
      <c r="C987" s="1"/>
      <c r="I987" s="2"/>
      <c r="M987" s="2"/>
    </row>
    <row r="988" spans="1:13" ht="13">
      <c r="A988" s="16"/>
      <c r="B988" s="1"/>
      <c r="C988" s="1"/>
      <c r="I988" s="2"/>
      <c r="M988" s="2"/>
    </row>
    <row r="989" spans="1:13" ht="13">
      <c r="A989" s="16"/>
      <c r="B989" s="1"/>
      <c r="C989" s="1"/>
      <c r="I989" s="2"/>
      <c r="M989" s="2"/>
    </row>
    <row r="990" spans="1:13" ht="13">
      <c r="A990" s="16"/>
      <c r="B990" s="1"/>
      <c r="C990" s="1"/>
      <c r="I990" s="2"/>
      <c r="M990" s="2"/>
    </row>
    <row r="991" spans="1:13" ht="13">
      <c r="A991" s="16"/>
      <c r="B991" s="1"/>
      <c r="C991" s="1"/>
      <c r="I991" s="2"/>
      <c r="M991" s="2"/>
    </row>
    <row r="992" spans="1:13" ht="13">
      <c r="A992" s="16"/>
      <c r="B992" s="1"/>
      <c r="C992" s="1"/>
      <c r="I992" s="2"/>
      <c r="M992" s="2"/>
    </row>
    <row r="993" spans="1:13" ht="13">
      <c r="A993" s="16"/>
      <c r="B993" s="1"/>
      <c r="C993" s="1"/>
      <c r="I993" s="2"/>
      <c r="M993" s="2"/>
    </row>
    <row r="994" spans="1:13" ht="13">
      <c r="A994" s="16"/>
      <c r="B994" s="1"/>
      <c r="C994" s="1"/>
      <c r="I994" s="2"/>
      <c r="M994" s="2"/>
    </row>
    <row r="995" spans="1:13" ht="13">
      <c r="A995" s="16"/>
      <c r="B995" s="1"/>
      <c r="C995" s="1"/>
      <c r="I995" s="2"/>
      <c r="M995" s="2"/>
    </row>
    <row r="996" spans="1:13" ht="13">
      <c r="A996" s="16"/>
      <c r="B996" s="1"/>
      <c r="C996" s="1"/>
      <c r="I996" s="2"/>
      <c r="M996" s="2"/>
    </row>
    <row r="997" spans="1:13" ht="13">
      <c r="A997" s="16"/>
      <c r="B997" s="1"/>
      <c r="C997" s="1"/>
      <c r="I997" s="2"/>
      <c r="M997" s="2"/>
    </row>
    <row r="998" spans="1:13" ht="13">
      <c r="A998" s="16"/>
      <c r="B998" s="1"/>
      <c r="C998" s="1"/>
      <c r="I998" s="2"/>
      <c r="M998" s="2"/>
    </row>
    <row r="999" spans="1:13" ht="13">
      <c r="A999" s="16"/>
      <c r="B999" s="1"/>
      <c r="C999" s="1"/>
      <c r="M999" s="2"/>
    </row>
    <row r="1000" spans="1:13" ht="13">
      <c r="A1000" s="16"/>
      <c r="B1000" s="1"/>
      <c r="C1000" s="1"/>
      <c r="M1000" s="2"/>
    </row>
    <row r="1001" spans="1:13" ht="13">
      <c r="A1001" s="16"/>
      <c r="B1001" s="1"/>
      <c r="C1001" s="1"/>
      <c r="M1001" s="2"/>
    </row>
  </sheetData>
  <sortState xmlns:xlrd2="http://schemas.microsoft.com/office/spreadsheetml/2017/richdata2" ref="A4:D33">
    <sortCondition ref="C4:C33"/>
  </sortState>
  <mergeCells count="1">
    <mergeCell ref="A1:F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F357F-61F4-9246-8779-846A58750A16}">
  <sheetPr>
    <outlinePr summaryBelow="0" summaryRight="0"/>
  </sheetPr>
  <dimension ref="A1:N1000"/>
  <sheetViews>
    <sheetView zoomScale="150" zoomScaleNormal="150" workbookViewId="0">
      <pane xSplit="3" ySplit="3" topLeftCell="D4" activePane="bottomRight" state="frozen"/>
      <selection pane="topRight" activeCell="D1" sqref="D1"/>
      <selection pane="bottomLeft" activeCell="A2" sqref="A2"/>
      <selection pane="bottomRight" activeCell="A3" sqref="A3"/>
    </sheetView>
  </sheetViews>
  <sheetFormatPr baseColWidth="10" defaultColWidth="12.6640625" defaultRowHeight="15.75" customHeight="1"/>
  <cols>
    <col min="1" max="1" width="29.6640625" style="84" customWidth="1"/>
    <col min="2" max="2" width="24.5" style="85" bestFit="1" customWidth="1"/>
    <col min="3" max="3" width="30.83203125" style="85" customWidth="1"/>
    <col min="4" max="4" width="5.6640625" style="84" bestFit="1" customWidth="1"/>
    <col min="5" max="5" width="13" style="84" bestFit="1" customWidth="1"/>
    <col min="6" max="6" width="15.33203125" style="88" bestFit="1" customWidth="1"/>
    <col min="7" max="7" width="16.83203125" style="84" bestFit="1" customWidth="1"/>
    <col min="8" max="8" width="19" style="88" bestFit="1" customWidth="1"/>
    <col min="9" max="9" width="14.1640625" style="84" customWidth="1"/>
    <col min="10" max="10" width="12.6640625" style="84"/>
    <col min="11" max="11" width="27.6640625" style="84" bestFit="1" customWidth="1"/>
    <col min="12" max="12" width="24.83203125" style="84" bestFit="1" customWidth="1"/>
    <col min="13" max="16384" width="12.6640625" style="84"/>
  </cols>
  <sheetData>
    <row r="1" spans="1:14" ht="15.75" customHeight="1">
      <c r="A1" s="149" t="s">
        <v>162</v>
      </c>
      <c r="B1" s="149"/>
      <c r="C1" s="149"/>
      <c r="D1" s="149"/>
      <c r="E1" s="149"/>
      <c r="F1" s="149"/>
      <c r="G1" s="149"/>
      <c r="H1" s="149"/>
    </row>
    <row r="2" spans="1:14" ht="15.75" customHeight="1">
      <c r="A2" s="149"/>
      <c r="B2" s="149"/>
      <c r="C2" s="149"/>
      <c r="D2" s="149"/>
      <c r="E2" s="149"/>
      <c r="F2" s="149"/>
      <c r="G2" s="149"/>
      <c r="H2" s="149"/>
    </row>
    <row r="3" spans="1:14" ht="15.75" customHeight="1">
      <c r="A3" s="89" t="s">
        <v>166</v>
      </c>
      <c r="B3" s="90" t="s">
        <v>41</v>
      </c>
      <c r="C3" s="90" t="s">
        <v>97</v>
      </c>
      <c r="D3" s="90" t="s">
        <v>113</v>
      </c>
      <c r="E3" s="90" t="s">
        <v>111</v>
      </c>
      <c r="F3" s="91" t="s">
        <v>112</v>
      </c>
      <c r="G3" s="90" t="s">
        <v>109</v>
      </c>
      <c r="H3" s="91" t="s">
        <v>110</v>
      </c>
      <c r="I3" s="83"/>
      <c r="K3" s="84" t="s">
        <v>41</v>
      </c>
      <c r="L3" s="84" t="s">
        <v>97</v>
      </c>
      <c r="M3" s="84" t="s">
        <v>93</v>
      </c>
      <c r="N3" s="84" t="s">
        <v>113</v>
      </c>
    </row>
    <row r="4" spans="1:14" ht="14">
      <c r="A4" s="92" t="s">
        <v>49</v>
      </c>
      <c r="B4" s="93" t="s">
        <v>98</v>
      </c>
      <c r="C4" s="93" t="s">
        <v>99</v>
      </c>
      <c r="D4" s="94">
        <v>10</v>
      </c>
      <c r="E4" s="94">
        <f>SUM(D4:D10)</f>
        <v>30</v>
      </c>
      <c r="F4" s="95">
        <f>E4/$D$51</f>
        <v>0.22058823529411764</v>
      </c>
      <c r="G4" s="94">
        <f>SUM(D4:D6)</f>
        <v>18</v>
      </c>
      <c r="H4" s="95">
        <f>G4/$D$51</f>
        <v>0.13235294117647059</v>
      </c>
      <c r="K4" s="84" t="s">
        <v>114</v>
      </c>
      <c r="L4" s="84" t="s">
        <v>99</v>
      </c>
      <c r="M4" s="88">
        <v>0.13235294117647059</v>
      </c>
      <c r="N4" s="84">
        <v>18</v>
      </c>
    </row>
    <row r="5" spans="1:14" ht="28">
      <c r="A5" s="92" t="s">
        <v>63</v>
      </c>
      <c r="B5" s="93" t="s">
        <v>98</v>
      </c>
      <c r="C5" s="93" t="s">
        <v>99</v>
      </c>
      <c r="D5" s="94">
        <v>5</v>
      </c>
      <c r="E5" s="94"/>
      <c r="F5" s="95"/>
      <c r="G5" s="94"/>
      <c r="H5" s="95"/>
      <c r="K5" s="84" t="s">
        <v>114</v>
      </c>
      <c r="L5" s="84" t="s">
        <v>115</v>
      </c>
      <c r="M5" s="88">
        <v>7.3529411764705885E-2</v>
      </c>
      <c r="N5" s="84">
        <v>10</v>
      </c>
    </row>
    <row r="6" spans="1:14" ht="14">
      <c r="A6" s="92" t="s">
        <v>52</v>
      </c>
      <c r="B6" s="93" t="s">
        <v>98</v>
      </c>
      <c r="C6" s="93" t="s">
        <v>99</v>
      </c>
      <c r="D6" s="94">
        <v>3</v>
      </c>
      <c r="E6" s="94"/>
      <c r="F6" s="95"/>
      <c r="G6" s="94"/>
      <c r="H6" s="95"/>
      <c r="K6" s="84" t="s">
        <v>114</v>
      </c>
      <c r="L6" s="84" t="s">
        <v>57</v>
      </c>
      <c r="M6" s="88">
        <v>1.4705882352941176E-2</v>
      </c>
      <c r="N6" s="84">
        <v>2</v>
      </c>
    </row>
    <row r="7" spans="1:14" ht="14">
      <c r="A7" s="96" t="s">
        <v>56</v>
      </c>
      <c r="B7" s="97" t="s">
        <v>98</v>
      </c>
      <c r="C7" s="97" t="s">
        <v>101</v>
      </c>
      <c r="D7" s="98">
        <v>3</v>
      </c>
      <c r="E7" s="98"/>
      <c r="F7" s="99"/>
      <c r="G7" s="98">
        <f>SUM(D7:D8)</f>
        <v>10</v>
      </c>
      <c r="H7" s="99">
        <f>G7/$D$51</f>
        <v>7.3529411764705885E-2</v>
      </c>
      <c r="K7" s="84" t="s">
        <v>116</v>
      </c>
      <c r="L7" s="84" t="s">
        <v>48</v>
      </c>
      <c r="M7" s="88">
        <v>4.4117647058823532E-2</v>
      </c>
      <c r="N7" s="84">
        <v>6</v>
      </c>
    </row>
    <row r="8" spans="1:14" ht="14">
      <c r="A8" s="96" t="s">
        <v>58</v>
      </c>
      <c r="B8" s="97" t="s">
        <v>98</v>
      </c>
      <c r="C8" s="97" t="s">
        <v>101</v>
      </c>
      <c r="D8" s="98">
        <v>7</v>
      </c>
      <c r="E8" s="98"/>
      <c r="F8" s="99"/>
      <c r="G8" s="98"/>
      <c r="H8" s="99"/>
      <c r="K8" s="84" t="s">
        <v>116</v>
      </c>
      <c r="L8" s="84" t="s">
        <v>117</v>
      </c>
      <c r="M8" s="88">
        <v>7.3529411764705885E-2</v>
      </c>
      <c r="N8" s="84">
        <v>10</v>
      </c>
    </row>
    <row r="9" spans="1:14" ht="14">
      <c r="A9" s="100" t="s">
        <v>67</v>
      </c>
      <c r="B9" s="101" t="s">
        <v>98</v>
      </c>
      <c r="C9" s="101" t="s">
        <v>57</v>
      </c>
      <c r="D9" s="101">
        <v>1</v>
      </c>
      <c r="E9" s="101"/>
      <c r="F9" s="102"/>
      <c r="G9" s="101">
        <f>SUM(D9:D10)</f>
        <v>2</v>
      </c>
      <c r="H9" s="102">
        <f>G9/$D$51</f>
        <v>1.4705882352941176E-2</v>
      </c>
      <c r="K9" s="84" t="s">
        <v>116</v>
      </c>
      <c r="L9" s="84" t="s">
        <v>53</v>
      </c>
      <c r="M9" s="88">
        <v>0.11764705882352941</v>
      </c>
      <c r="N9" s="84">
        <v>16</v>
      </c>
    </row>
    <row r="10" spans="1:14" ht="14">
      <c r="A10" s="100" t="s">
        <v>80</v>
      </c>
      <c r="B10" s="101" t="s">
        <v>98</v>
      </c>
      <c r="C10" s="101" t="s">
        <v>57</v>
      </c>
      <c r="D10" s="101">
        <v>1</v>
      </c>
      <c r="E10" s="101"/>
      <c r="F10" s="102"/>
      <c r="G10" s="101"/>
      <c r="H10" s="102"/>
      <c r="K10" s="84" t="s">
        <v>118</v>
      </c>
      <c r="L10" s="84" t="s">
        <v>55</v>
      </c>
      <c r="M10" s="88">
        <v>8.0882352941176475E-2</v>
      </c>
      <c r="N10" s="84">
        <v>11</v>
      </c>
    </row>
    <row r="11" spans="1:14" ht="14">
      <c r="A11" s="103" t="s">
        <v>48</v>
      </c>
      <c r="B11" s="104" t="s">
        <v>100</v>
      </c>
      <c r="C11" s="103" t="s">
        <v>48</v>
      </c>
      <c r="D11" s="105">
        <v>6</v>
      </c>
      <c r="E11" s="105">
        <f>SUM(D11:D23)</f>
        <v>32</v>
      </c>
      <c r="F11" s="106">
        <f>E11/$D$51</f>
        <v>0.23529411764705882</v>
      </c>
      <c r="G11" s="105">
        <f>D11</f>
        <v>6</v>
      </c>
      <c r="H11" s="106">
        <f>G11/$D$51</f>
        <v>4.4117647058823532E-2</v>
      </c>
      <c r="K11" s="84" t="s">
        <v>118</v>
      </c>
      <c r="L11" s="84" t="s">
        <v>107</v>
      </c>
      <c r="M11" s="88">
        <v>4.4117647058823532E-2</v>
      </c>
      <c r="N11" s="84">
        <v>6</v>
      </c>
    </row>
    <row r="12" spans="1:14" ht="42">
      <c r="A12" s="107" t="s">
        <v>47</v>
      </c>
      <c r="B12" s="108" t="s">
        <v>100</v>
      </c>
      <c r="C12" s="107" t="s">
        <v>103</v>
      </c>
      <c r="D12" s="109">
        <v>7</v>
      </c>
      <c r="E12" s="109"/>
      <c r="F12" s="110"/>
      <c r="G12" s="109">
        <f>SUM(D12:D14)</f>
        <v>10</v>
      </c>
      <c r="H12" s="110">
        <f>G12/$D$51</f>
        <v>7.3529411764705885E-2</v>
      </c>
      <c r="K12" s="84" t="s">
        <v>118</v>
      </c>
      <c r="L12" s="84" t="s">
        <v>108</v>
      </c>
      <c r="M12" s="88">
        <v>8.8235294117647065E-2</v>
      </c>
      <c r="N12" s="84">
        <v>12</v>
      </c>
    </row>
    <row r="13" spans="1:14" ht="14">
      <c r="A13" s="107" t="s">
        <v>69</v>
      </c>
      <c r="B13" s="108" t="s">
        <v>100</v>
      </c>
      <c r="C13" s="107" t="s">
        <v>103</v>
      </c>
      <c r="D13" s="109">
        <v>1</v>
      </c>
      <c r="E13" s="109"/>
      <c r="F13" s="110"/>
      <c r="G13" s="109"/>
      <c r="H13" s="110"/>
      <c r="K13" s="84" t="s">
        <v>119</v>
      </c>
      <c r="L13" s="84" t="s">
        <v>106</v>
      </c>
      <c r="M13" s="88">
        <v>0.13235294117647059</v>
      </c>
      <c r="N13" s="84">
        <v>18</v>
      </c>
    </row>
    <row r="14" spans="1:14" ht="56">
      <c r="A14" s="107" t="s">
        <v>61</v>
      </c>
      <c r="B14" s="108" t="s">
        <v>100</v>
      </c>
      <c r="C14" s="107" t="s">
        <v>103</v>
      </c>
      <c r="D14" s="109">
        <v>2</v>
      </c>
      <c r="E14" s="109"/>
      <c r="F14" s="110"/>
      <c r="G14" s="109"/>
      <c r="H14" s="110"/>
      <c r="K14" s="84" t="s">
        <v>119</v>
      </c>
      <c r="L14" s="84" t="s">
        <v>105</v>
      </c>
      <c r="M14" s="88">
        <v>0.15441176470588236</v>
      </c>
      <c r="N14" s="84">
        <v>21</v>
      </c>
    </row>
    <row r="15" spans="1:14" ht="14">
      <c r="A15" s="111" t="s">
        <v>51</v>
      </c>
      <c r="B15" s="112" t="s">
        <v>100</v>
      </c>
      <c r="C15" s="113" t="s">
        <v>53</v>
      </c>
      <c r="D15" s="114">
        <v>2</v>
      </c>
      <c r="E15" s="114"/>
      <c r="F15" s="115"/>
      <c r="G15" s="114">
        <f>SUM(D15:D23)</f>
        <v>16</v>
      </c>
      <c r="H15" s="115">
        <f>G15/$D$51</f>
        <v>0.11764705882352941</v>
      </c>
      <c r="K15" s="84" t="s">
        <v>119</v>
      </c>
      <c r="L15" s="84" t="s">
        <v>57</v>
      </c>
      <c r="M15" s="88">
        <v>4.4117647058823532E-2</v>
      </c>
      <c r="N15" s="84">
        <v>6</v>
      </c>
    </row>
    <row r="16" spans="1:14" ht="14">
      <c r="A16" s="111" t="s">
        <v>72</v>
      </c>
      <c r="B16" s="112" t="s">
        <v>100</v>
      </c>
      <c r="C16" s="113" t="s">
        <v>53</v>
      </c>
      <c r="D16" s="114">
        <v>2</v>
      </c>
      <c r="E16" s="114"/>
      <c r="F16" s="115"/>
      <c r="G16" s="114"/>
      <c r="H16" s="115"/>
      <c r="N16" s="84">
        <v>136</v>
      </c>
    </row>
    <row r="17" spans="1:8" ht="14">
      <c r="A17" s="111" t="s">
        <v>84</v>
      </c>
      <c r="B17" s="112" t="s">
        <v>100</v>
      </c>
      <c r="C17" s="113" t="s">
        <v>53</v>
      </c>
      <c r="D17" s="114">
        <v>1</v>
      </c>
      <c r="E17" s="114"/>
      <c r="F17" s="115"/>
      <c r="G17" s="114"/>
      <c r="H17" s="115"/>
    </row>
    <row r="18" spans="1:8" ht="28">
      <c r="A18" s="113" t="s">
        <v>44</v>
      </c>
      <c r="B18" s="114" t="s">
        <v>100</v>
      </c>
      <c r="C18" s="113" t="s">
        <v>53</v>
      </c>
      <c r="D18" s="114">
        <v>2</v>
      </c>
      <c r="E18" s="114"/>
      <c r="F18" s="115"/>
      <c r="G18" s="114"/>
      <c r="H18" s="115"/>
    </row>
    <row r="19" spans="1:8" ht="14">
      <c r="A19" s="113" t="s">
        <v>60</v>
      </c>
      <c r="B19" s="114" t="s">
        <v>100</v>
      </c>
      <c r="C19" s="113" t="s">
        <v>53</v>
      </c>
      <c r="D19" s="114">
        <v>2</v>
      </c>
      <c r="E19" s="114"/>
      <c r="F19" s="115"/>
      <c r="G19" s="114"/>
      <c r="H19" s="115"/>
    </row>
    <row r="20" spans="1:8" ht="28">
      <c r="A20" s="113" t="s">
        <v>73</v>
      </c>
      <c r="B20" s="114" t="s">
        <v>100</v>
      </c>
      <c r="C20" s="113" t="s">
        <v>53</v>
      </c>
      <c r="D20" s="114">
        <v>1</v>
      </c>
      <c r="E20" s="114"/>
      <c r="F20" s="115"/>
      <c r="G20" s="114"/>
      <c r="H20" s="115"/>
    </row>
    <row r="21" spans="1:8" ht="14">
      <c r="A21" s="113" t="s">
        <v>75</v>
      </c>
      <c r="B21" s="114" t="s">
        <v>100</v>
      </c>
      <c r="C21" s="113" t="s">
        <v>53</v>
      </c>
      <c r="D21" s="114">
        <v>2</v>
      </c>
      <c r="E21" s="114"/>
      <c r="F21" s="115"/>
      <c r="G21" s="114"/>
      <c r="H21" s="115"/>
    </row>
    <row r="22" spans="1:8" ht="14">
      <c r="A22" s="113" t="s">
        <v>65</v>
      </c>
      <c r="B22" s="114" t="s">
        <v>100</v>
      </c>
      <c r="C22" s="113" t="s">
        <v>53</v>
      </c>
      <c r="D22" s="114">
        <v>3</v>
      </c>
      <c r="E22" s="114"/>
      <c r="F22" s="115"/>
      <c r="G22" s="114"/>
      <c r="H22" s="115"/>
    </row>
    <row r="23" spans="1:8" ht="14">
      <c r="A23" s="116" t="s">
        <v>62</v>
      </c>
      <c r="B23" s="112" t="s">
        <v>100</v>
      </c>
      <c r="C23" s="113" t="s">
        <v>53</v>
      </c>
      <c r="D23" s="114">
        <v>1</v>
      </c>
      <c r="E23" s="114"/>
      <c r="F23" s="115"/>
      <c r="G23" s="114"/>
      <c r="H23" s="115"/>
    </row>
    <row r="24" spans="1:8" ht="14">
      <c r="A24" s="117" t="s">
        <v>68</v>
      </c>
      <c r="B24" s="118" t="s">
        <v>102</v>
      </c>
      <c r="C24" s="117" t="s">
        <v>55</v>
      </c>
      <c r="D24" s="119">
        <v>1</v>
      </c>
      <c r="E24" s="119">
        <f>SUM(D24:D35)</f>
        <v>29</v>
      </c>
      <c r="F24" s="120">
        <f>E24/$D$51</f>
        <v>0.21323529411764705</v>
      </c>
      <c r="G24" s="119">
        <f>SUM(D24:D30)</f>
        <v>11</v>
      </c>
      <c r="H24" s="120">
        <f>G24/$D$51</f>
        <v>8.0882352941176475E-2</v>
      </c>
    </row>
    <row r="25" spans="1:8" ht="28">
      <c r="A25" s="117" t="s">
        <v>74</v>
      </c>
      <c r="B25" s="118" t="s">
        <v>102</v>
      </c>
      <c r="C25" s="117" t="s">
        <v>55</v>
      </c>
      <c r="D25" s="119">
        <v>3</v>
      </c>
      <c r="E25" s="119"/>
      <c r="F25" s="120"/>
      <c r="G25" s="119"/>
      <c r="H25" s="120"/>
    </row>
    <row r="26" spans="1:8" ht="42">
      <c r="A26" s="117" t="s">
        <v>77</v>
      </c>
      <c r="B26" s="118" t="s">
        <v>102</v>
      </c>
      <c r="C26" s="117" t="s">
        <v>55</v>
      </c>
      <c r="D26" s="119">
        <v>1</v>
      </c>
      <c r="E26" s="119"/>
      <c r="F26" s="120"/>
      <c r="G26" s="119"/>
      <c r="H26" s="120"/>
    </row>
    <row r="27" spans="1:8" ht="14">
      <c r="A27" s="117" t="s">
        <v>85</v>
      </c>
      <c r="B27" s="118" t="s">
        <v>102</v>
      </c>
      <c r="C27" s="117" t="s">
        <v>55</v>
      </c>
      <c r="D27" s="119">
        <v>1</v>
      </c>
      <c r="E27" s="119"/>
      <c r="F27" s="120"/>
      <c r="G27" s="119"/>
      <c r="H27" s="120"/>
    </row>
    <row r="28" spans="1:8" ht="182">
      <c r="A28" s="117" t="s">
        <v>43</v>
      </c>
      <c r="B28" s="118" t="s">
        <v>102</v>
      </c>
      <c r="C28" s="117" t="s">
        <v>55</v>
      </c>
      <c r="D28" s="119">
        <v>1</v>
      </c>
      <c r="E28" s="119"/>
      <c r="F28" s="120"/>
      <c r="G28" s="119"/>
      <c r="H28" s="120"/>
    </row>
    <row r="29" spans="1:8" ht="14">
      <c r="A29" s="117" t="s">
        <v>92</v>
      </c>
      <c r="B29" s="118" t="s">
        <v>102</v>
      </c>
      <c r="C29" s="117" t="s">
        <v>55</v>
      </c>
      <c r="D29" s="119">
        <v>2</v>
      </c>
      <c r="E29" s="119"/>
      <c r="F29" s="120"/>
      <c r="G29" s="119"/>
      <c r="H29" s="120"/>
    </row>
    <row r="30" spans="1:8" ht="14">
      <c r="A30" s="117" t="s">
        <v>81</v>
      </c>
      <c r="B30" s="118" t="s">
        <v>102</v>
      </c>
      <c r="C30" s="117" t="s">
        <v>55</v>
      </c>
      <c r="D30" s="119">
        <v>2</v>
      </c>
      <c r="E30" s="119"/>
      <c r="F30" s="120"/>
      <c r="G30" s="119"/>
      <c r="H30" s="120"/>
    </row>
    <row r="31" spans="1:8" ht="14">
      <c r="A31" s="121" t="s">
        <v>50</v>
      </c>
      <c r="B31" s="122" t="s">
        <v>102</v>
      </c>
      <c r="C31" s="121" t="s">
        <v>107</v>
      </c>
      <c r="D31" s="123">
        <v>1</v>
      </c>
      <c r="E31" s="123"/>
      <c r="F31" s="124"/>
      <c r="G31" s="123">
        <f>SUM(D31:D32)</f>
        <v>6</v>
      </c>
      <c r="H31" s="124">
        <f>G31/$D$51</f>
        <v>4.4117647058823532E-2</v>
      </c>
    </row>
    <row r="32" spans="1:8" ht="14">
      <c r="A32" s="121" t="s">
        <v>54</v>
      </c>
      <c r="B32" s="122" t="s">
        <v>102</v>
      </c>
      <c r="C32" s="121" t="s">
        <v>107</v>
      </c>
      <c r="D32" s="123">
        <v>5</v>
      </c>
      <c r="E32" s="123"/>
      <c r="F32" s="124"/>
      <c r="G32" s="123"/>
      <c r="H32" s="124"/>
    </row>
    <row r="33" spans="1:8" ht="28">
      <c r="A33" s="125" t="s">
        <v>46</v>
      </c>
      <c r="B33" s="126" t="s">
        <v>102</v>
      </c>
      <c r="C33" s="126" t="s">
        <v>108</v>
      </c>
      <c r="D33" s="127">
        <v>10</v>
      </c>
      <c r="E33" s="127"/>
      <c r="F33" s="128"/>
      <c r="G33" s="127">
        <f>SUM(D33:D35)</f>
        <v>12</v>
      </c>
      <c r="H33" s="128">
        <f>G33/$D$51</f>
        <v>8.8235294117647065E-2</v>
      </c>
    </row>
    <row r="34" spans="1:8" ht="42">
      <c r="A34" s="125" t="s">
        <v>82</v>
      </c>
      <c r="B34" s="126" t="s">
        <v>102</v>
      </c>
      <c r="C34" s="126" t="s">
        <v>108</v>
      </c>
      <c r="D34" s="127">
        <v>1</v>
      </c>
      <c r="E34" s="127"/>
      <c r="F34" s="128"/>
      <c r="G34" s="127"/>
      <c r="H34" s="128"/>
    </row>
    <row r="35" spans="1:8" ht="84">
      <c r="A35" s="125" t="s">
        <v>89</v>
      </c>
      <c r="B35" s="126" t="s">
        <v>102</v>
      </c>
      <c r="C35" s="126" t="s">
        <v>108</v>
      </c>
      <c r="D35" s="127">
        <v>1</v>
      </c>
      <c r="E35" s="127"/>
      <c r="F35" s="128"/>
      <c r="G35" s="127"/>
      <c r="H35" s="128"/>
    </row>
    <row r="36" spans="1:8" ht="14">
      <c r="A36" s="129" t="s">
        <v>45</v>
      </c>
      <c r="B36" s="130" t="s">
        <v>104</v>
      </c>
      <c r="C36" s="130" t="s">
        <v>106</v>
      </c>
      <c r="D36" s="130">
        <v>4</v>
      </c>
      <c r="E36" s="130">
        <f>SUM(D36:D50)</f>
        <v>45</v>
      </c>
      <c r="F36" s="131">
        <f>E36/$D$51</f>
        <v>0.33088235294117646</v>
      </c>
      <c r="G36" s="130">
        <f>SUM(D36:D41)</f>
        <v>18</v>
      </c>
      <c r="H36" s="131">
        <f>G36/$D$51</f>
        <v>0.13235294117647059</v>
      </c>
    </row>
    <row r="37" spans="1:8" ht="14">
      <c r="A37" s="129" t="s">
        <v>59</v>
      </c>
      <c r="B37" s="130" t="s">
        <v>104</v>
      </c>
      <c r="C37" s="130" t="s">
        <v>106</v>
      </c>
      <c r="D37" s="130">
        <v>8</v>
      </c>
      <c r="E37" s="130"/>
      <c r="F37" s="131"/>
      <c r="G37" s="130"/>
      <c r="H37" s="131"/>
    </row>
    <row r="38" spans="1:8" ht="28">
      <c r="A38" s="129" t="s">
        <v>76</v>
      </c>
      <c r="B38" s="130" t="s">
        <v>104</v>
      </c>
      <c r="C38" s="130" t="s">
        <v>106</v>
      </c>
      <c r="D38" s="130">
        <v>2</v>
      </c>
      <c r="E38" s="130"/>
      <c r="F38" s="131"/>
      <c r="G38" s="130"/>
      <c r="H38" s="131"/>
    </row>
    <row r="39" spans="1:8" ht="14">
      <c r="A39" s="129" t="s">
        <v>87</v>
      </c>
      <c r="B39" s="130" t="s">
        <v>104</v>
      </c>
      <c r="C39" s="130" t="s">
        <v>106</v>
      </c>
      <c r="D39" s="130">
        <v>2</v>
      </c>
      <c r="E39" s="130"/>
      <c r="F39" s="131"/>
      <c r="G39" s="130"/>
      <c r="H39" s="131"/>
    </row>
    <row r="40" spans="1:8" ht="28">
      <c r="A40" s="132" t="s">
        <v>88</v>
      </c>
      <c r="B40" s="130" t="s">
        <v>104</v>
      </c>
      <c r="C40" s="130" t="s">
        <v>106</v>
      </c>
      <c r="D40" s="130">
        <v>1</v>
      </c>
      <c r="E40" s="130"/>
      <c r="F40" s="131"/>
      <c r="G40" s="130"/>
      <c r="H40" s="131"/>
    </row>
    <row r="41" spans="1:8" ht="126">
      <c r="A41" s="129" t="s">
        <v>90</v>
      </c>
      <c r="B41" s="130" t="s">
        <v>104</v>
      </c>
      <c r="C41" s="130" t="s">
        <v>106</v>
      </c>
      <c r="D41" s="130">
        <v>1</v>
      </c>
      <c r="E41" s="130"/>
      <c r="F41" s="131"/>
      <c r="G41" s="130"/>
      <c r="H41" s="131"/>
    </row>
    <row r="42" spans="1:8" ht="14">
      <c r="A42" s="133" t="s">
        <v>64</v>
      </c>
      <c r="B42" s="134" t="s">
        <v>104</v>
      </c>
      <c r="C42" s="134" t="s">
        <v>105</v>
      </c>
      <c r="D42" s="134">
        <v>12</v>
      </c>
      <c r="E42" s="134"/>
      <c r="F42" s="135"/>
      <c r="G42" s="134">
        <f>SUM(D42:D46)</f>
        <v>21</v>
      </c>
      <c r="H42" s="135">
        <f>G42/$D$51</f>
        <v>0.15441176470588236</v>
      </c>
    </row>
    <row r="43" spans="1:8" ht="28">
      <c r="A43" s="133" t="s">
        <v>66</v>
      </c>
      <c r="B43" s="134" t="s">
        <v>104</v>
      </c>
      <c r="C43" s="134" t="s">
        <v>105</v>
      </c>
      <c r="D43" s="134">
        <v>1</v>
      </c>
      <c r="E43" s="134"/>
      <c r="F43" s="135"/>
      <c r="G43" s="134"/>
      <c r="H43" s="135"/>
    </row>
    <row r="44" spans="1:8" ht="14">
      <c r="A44" s="133" t="s">
        <v>70</v>
      </c>
      <c r="B44" s="134" t="s">
        <v>104</v>
      </c>
      <c r="C44" s="134" t="s">
        <v>105</v>
      </c>
      <c r="D44" s="134">
        <v>2</v>
      </c>
      <c r="E44" s="134"/>
      <c r="F44" s="135"/>
      <c r="G44" s="134"/>
      <c r="H44" s="135"/>
    </row>
    <row r="45" spans="1:8" ht="14">
      <c r="A45" s="133" t="s">
        <v>83</v>
      </c>
      <c r="B45" s="134" t="s">
        <v>104</v>
      </c>
      <c r="C45" s="134" t="s">
        <v>105</v>
      </c>
      <c r="D45" s="134">
        <v>5</v>
      </c>
      <c r="E45" s="134"/>
      <c r="F45" s="135"/>
      <c r="G45" s="134"/>
      <c r="H45" s="135"/>
    </row>
    <row r="46" spans="1:8" ht="14">
      <c r="A46" s="133" t="s">
        <v>91</v>
      </c>
      <c r="B46" s="134" t="s">
        <v>104</v>
      </c>
      <c r="C46" s="134" t="s">
        <v>105</v>
      </c>
      <c r="D46" s="134">
        <v>1</v>
      </c>
      <c r="E46" s="134"/>
      <c r="F46" s="135"/>
      <c r="G46" s="134"/>
      <c r="H46" s="135"/>
    </row>
    <row r="47" spans="1:8" ht="14">
      <c r="A47" s="136" t="s">
        <v>78</v>
      </c>
      <c r="B47" s="137" t="s">
        <v>104</v>
      </c>
      <c r="C47" s="137" t="s">
        <v>57</v>
      </c>
      <c r="D47" s="137">
        <v>1</v>
      </c>
      <c r="E47" s="137"/>
      <c r="F47" s="138"/>
      <c r="G47" s="137">
        <f>SUM(D47:D50)</f>
        <v>6</v>
      </c>
      <c r="H47" s="138">
        <f>G47/$D$51</f>
        <v>4.4117647058823532E-2</v>
      </c>
    </row>
    <row r="48" spans="1:8" ht="14">
      <c r="A48" s="136" t="s">
        <v>79</v>
      </c>
      <c r="B48" s="137" t="s">
        <v>104</v>
      </c>
      <c r="C48" s="137" t="s">
        <v>57</v>
      </c>
      <c r="D48" s="137">
        <v>3</v>
      </c>
      <c r="E48" s="137"/>
      <c r="F48" s="138"/>
      <c r="G48" s="137"/>
      <c r="H48" s="138"/>
    </row>
    <row r="49" spans="1:8" ht="14">
      <c r="A49" s="136" t="s">
        <v>86</v>
      </c>
      <c r="B49" s="137" t="s">
        <v>104</v>
      </c>
      <c r="C49" s="137" t="s">
        <v>57</v>
      </c>
      <c r="D49" s="137">
        <v>1</v>
      </c>
      <c r="E49" s="137"/>
      <c r="F49" s="138"/>
      <c r="G49" s="137"/>
      <c r="H49" s="138"/>
    </row>
    <row r="50" spans="1:8" ht="14">
      <c r="A50" s="139" t="s">
        <v>71</v>
      </c>
      <c r="B50" s="137" t="s">
        <v>104</v>
      </c>
      <c r="C50" s="137" t="s">
        <v>57</v>
      </c>
      <c r="D50" s="137">
        <v>1</v>
      </c>
      <c r="E50" s="137"/>
      <c r="F50" s="138"/>
      <c r="G50" s="137"/>
      <c r="H50" s="138"/>
    </row>
    <row r="51" spans="1:8" ht="13">
      <c r="A51" s="86"/>
      <c r="B51" s="82"/>
      <c r="C51" s="82"/>
      <c r="D51" s="83">
        <f>SUM(D4:D50)</f>
        <v>136</v>
      </c>
      <c r="E51" s="83"/>
      <c r="F51" s="140"/>
      <c r="G51" s="83">
        <f>SUM(G4:G50)</f>
        <v>136</v>
      </c>
      <c r="H51" s="87"/>
    </row>
    <row r="52" spans="1:8" ht="13">
      <c r="A52" s="86"/>
      <c r="B52" s="82"/>
      <c r="C52" s="82"/>
      <c r="H52" s="87"/>
    </row>
    <row r="53" spans="1:8" ht="13"/>
    <row r="54" spans="1:8" ht="13">
      <c r="A54" s="86"/>
      <c r="B54" s="82"/>
      <c r="C54" s="82"/>
      <c r="H54" s="87"/>
    </row>
    <row r="55" spans="1:8" ht="13">
      <c r="A55" s="86"/>
      <c r="B55" s="82"/>
      <c r="C55" s="82"/>
      <c r="H55" s="87"/>
    </row>
    <row r="56" spans="1:8" ht="13">
      <c r="A56" s="86"/>
      <c r="B56" s="82"/>
      <c r="C56" s="82"/>
      <c r="H56" s="87"/>
    </row>
    <row r="57" spans="1:8" ht="13">
      <c r="A57" s="86"/>
      <c r="B57" s="82"/>
      <c r="C57" s="82"/>
      <c r="H57" s="87"/>
    </row>
    <row r="58" spans="1:8" ht="13">
      <c r="A58" s="86"/>
      <c r="B58" s="82"/>
      <c r="C58" s="82"/>
      <c r="H58" s="87"/>
    </row>
    <row r="59" spans="1:8" ht="13">
      <c r="A59" s="86"/>
      <c r="B59" s="82"/>
      <c r="C59" s="82"/>
      <c r="H59" s="87"/>
    </row>
    <row r="60" spans="1:8" ht="13">
      <c r="A60" s="86"/>
      <c r="B60" s="82"/>
      <c r="C60" s="82"/>
      <c r="H60" s="87"/>
    </row>
    <row r="61" spans="1:8" ht="13">
      <c r="A61" s="86"/>
      <c r="B61" s="82"/>
      <c r="C61" s="82"/>
      <c r="H61" s="87"/>
    </row>
    <row r="62" spans="1:8" ht="13">
      <c r="A62" s="86"/>
      <c r="B62" s="82"/>
      <c r="C62" s="82"/>
      <c r="H62" s="87"/>
    </row>
    <row r="63" spans="1:8" ht="13">
      <c r="A63" s="86"/>
      <c r="B63" s="82"/>
      <c r="C63" s="82"/>
      <c r="H63" s="87"/>
    </row>
    <row r="64" spans="1:8" ht="13">
      <c r="A64" s="86"/>
      <c r="B64" s="82"/>
      <c r="C64" s="82"/>
      <c r="H64" s="87"/>
    </row>
    <row r="65" spans="1:8" ht="13">
      <c r="A65" s="86"/>
      <c r="B65" s="82"/>
      <c r="C65" s="82"/>
      <c r="H65" s="87"/>
    </row>
    <row r="66" spans="1:8" ht="13">
      <c r="A66" s="86"/>
      <c r="B66" s="82"/>
      <c r="C66" s="82"/>
      <c r="H66" s="87"/>
    </row>
    <row r="67" spans="1:8" ht="13">
      <c r="A67" s="86"/>
      <c r="B67" s="82"/>
      <c r="C67" s="82"/>
      <c r="H67" s="87"/>
    </row>
    <row r="68" spans="1:8" ht="13">
      <c r="A68" s="86"/>
      <c r="B68" s="82"/>
      <c r="C68" s="82"/>
      <c r="H68" s="87"/>
    </row>
    <row r="69" spans="1:8" ht="13">
      <c r="A69" s="86"/>
      <c r="B69" s="82"/>
      <c r="C69" s="82"/>
      <c r="H69" s="87"/>
    </row>
    <row r="70" spans="1:8" ht="13">
      <c r="A70" s="86"/>
      <c r="B70" s="82"/>
      <c r="C70" s="82"/>
      <c r="H70" s="87"/>
    </row>
    <row r="71" spans="1:8" ht="13">
      <c r="A71" s="86"/>
      <c r="B71" s="82"/>
      <c r="C71" s="82"/>
      <c r="H71" s="87"/>
    </row>
    <row r="72" spans="1:8" ht="13">
      <c r="A72" s="86"/>
      <c r="B72" s="82"/>
      <c r="C72" s="82"/>
      <c r="H72" s="87"/>
    </row>
    <row r="73" spans="1:8" ht="13">
      <c r="A73" s="86"/>
      <c r="B73" s="82"/>
      <c r="C73" s="82"/>
      <c r="H73" s="87"/>
    </row>
    <row r="74" spans="1:8" ht="13">
      <c r="A74" s="86"/>
      <c r="B74" s="82"/>
      <c r="C74" s="82"/>
      <c r="H74" s="87"/>
    </row>
    <row r="75" spans="1:8" ht="13">
      <c r="A75" s="86"/>
      <c r="B75" s="82"/>
      <c r="C75" s="82"/>
      <c r="H75" s="87"/>
    </row>
    <row r="76" spans="1:8" ht="13">
      <c r="A76" s="86"/>
      <c r="B76" s="82"/>
      <c r="C76" s="82"/>
      <c r="H76" s="87"/>
    </row>
    <row r="77" spans="1:8" ht="13">
      <c r="A77" s="86"/>
      <c r="B77" s="82"/>
      <c r="C77" s="82"/>
      <c r="H77" s="87"/>
    </row>
    <row r="78" spans="1:8" ht="13">
      <c r="A78" s="86"/>
      <c r="B78" s="82"/>
      <c r="C78" s="82"/>
      <c r="H78" s="87"/>
    </row>
    <row r="79" spans="1:8" ht="13">
      <c r="A79" s="86"/>
      <c r="B79" s="82"/>
      <c r="C79" s="82"/>
      <c r="H79" s="87"/>
    </row>
    <row r="80" spans="1:8" ht="13">
      <c r="A80" s="86"/>
      <c r="B80" s="82"/>
      <c r="C80" s="82"/>
      <c r="H80" s="87"/>
    </row>
    <row r="81" spans="1:8" ht="13">
      <c r="A81" s="86"/>
      <c r="B81" s="82"/>
      <c r="C81" s="82"/>
      <c r="H81" s="87"/>
    </row>
    <row r="82" spans="1:8" ht="13">
      <c r="A82" s="86"/>
      <c r="B82" s="82"/>
      <c r="C82" s="82"/>
      <c r="H82" s="87"/>
    </row>
    <row r="83" spans="1:8" ht="13">
      <c r="A83" s="86"/>
      <c r="B83" s="82"/>
      <c r="C83" s="82"/>
      <c r="H83" s="87"/>
    </row>
    <row r="84" spans="1:8" ht="13">
      <c r="A84" s="86"/>
      <c r="B84" s="82"/>
      <c r="C84" s="82"/>
      <c r="H84" s="87"/>
    </row>
    <row r="85" spans="1:8" ht="13">
      <c r="A85" s="86"/>
      <c r="B85" s="82"/>
      <c r="C85" s="82"/>
      <c r="H85" s="87"/>
    </row>
    <row r="86" spans="1:8" ht="13">
      <c r="A86" s="86"/>
      <c r="B86" s="82"/>
      <c r="C86" s="82"/>
      <c r="H86" s="87"/>
    </row>
    <row r="87" spans="1:8" ht="13">
      <c r="A87" s="86"/>
      <c r="B87" s="82"/>
      <c r="C87" s="82"/>
      <c r="H87" s="87"/>
    </row>
    <row r="88" spans="1:8" ht="13">
      <c r="A88" s="86"/>
      <c r="B88" s="82"/>
      <c r="C88" s="82"/>
      <c r="H88" s="87"/>
    </row>
    <row r="89" spans="1:8" ht="13">
      <c r="A89" s="86"/>
      <c r="B89" s="82"/>
      <c r="C89" s="82"/>
      <c r="H89" s="87"/>
    </row>
    <row r="90" spans="1:8" ht="13">
      <c r="A90" s="86"/>
      <c r="B90" s="82"/>
      <c r="C90" s="82"/>
      <c r="H90" s="87"/>
    </row>
    <row r="91" spans="1:8" ht="13">
      <c r="A91" s="86"/>
      <c r="B91" s="82"/>
      <c r="C91" s="82"/>
      <c r="H91" s="87"/>
    </row>
    <row r="92" spans="1:8" ht="13">
      <c r="A92" s="86"/>
      <c r="B92" s="82"/>
      <c r="C92" s="82"/>
      <c r="H92" s="87"/>
    </row>
    <row r="93" spans="1:8" ht="13">
      <c r="A93" s="86"/>
      <c r="B93" s="82"/>
      <c r="C93" s="82"/>
      <c r="H93" s="87"/>
    </row>
    <row r="94" spans="1:8" ht="13">
      <c r="A94" s="86"/>
      <c r="B94" s="82"/>
      <c r="C94" s="82"/>
      <c r="H94" s="87"/>
    </row>
    <row r="95" spans="1:8" ht="13">
      <c r="A95" s="86"/>
      <c r="B95" s="82"/>
      <c r="C95" s="82"/>
      <c r="H95" s="87"/>
    </row>
    <row r="96" spans="1:8" ht="13">
      <c r="A96" s="86"/>
      <c r="B96" s="82"/>
      <c r="C96" s="82"/>
      <c r="H96" s="87"/>
    </row>
    <row r="97" spans="1:8" ht="13">
      <c r="A97" s="86"/>
      <c r="B97" s="82"/>
      <c r="C97" s="82"/>
      <c r="H97" s="87"/>
    </row>
    <row r="98" spans="1:8" ht="13">
      <c r="A98" s="86"/>
      <c r="B98" s="82"/>
      <c r="C98" s="82"/>
      <c r="H98" s="87"/>
    </row>
    <row r="99" spans="1:8" ht="13">
      <c r="A99" s="86"/>
      <c r="B99" s="82"/>
      <c r="C99" s="82"/>
      <c r="H99" s="87"/>
    </row>
    <row r="100" spans="1:8" ht="13">
      <c r="A100" s="86"/>
      <c r="B100" s="82"/>
      <c r="C100" s="82"/>
      <c r="H100" s="87"/>
    </row>
    <row r="101" spans="1:8" ht="13">
      <c r="A101" s="86"/>
      <c r="B101" s="82"/>
      <c r="C101" s="82"/>
      <c r="H101" s="87"/>
    </row>
    <row r="102" spans="1:8" ht="13">
      <c r="A102" s="86"/>
      <c r="B102" s="82"/>
      <c r="C102" s="82"/>
      <c r="H102" s="87"/>
    </row>
    <row r="103" spans="1:8" ht="13">
      <c r="A103" s="86"/>
      <c r="B103" s="82"/>
      <c r="C103" s="82"/>
      <c r="H103" s="87"/>
    </row>
    <row r="104" spans="1:8" ht="13">
      <c r="A104" s="86"/>
      <c r="B104" s="82"/>
      <c r="C104" s="82"/>
      <c r="H104" s="87"/>
    </row>
    <row r="105" spans="1:8" ht="13">
      <c r="A105" s="86"/>
      <c r="B105" s="82"/>
      <c r="C105" s="82"/>
      <c r="H105" s="87"/>
    </row>
    <row r="106" spans="1:8" ht="13">
      <c r="A106" s="86"/>
      <c r="B106" s="82"/>
      <c r="C106" s="82"/>
      <c r="H106" s="87"/>
    </row>
    <row r="107" spans="1:8" ht="13">
      <c r="A107" s="86"/>
      <c r="B107" s="82"/>
      <c r="C107" s="82"/>
      <c r="H107" s="87"/>
    </row>
    <row r="108" spans="1:8" ht="13">
      <c r="A108" s="86"/>
      <c r="B108" s="82"/>
      <c r="C108" s="82"/>
      <c r="H108" s="87"/>
    </row>
    <row r="109" spans="1:8" ht="13">
      <c r="A109" s="86"/>
      <c r="B109" s="82"/>
      <c r="C109" s="82"/>
      <c r="H109" s="87"/>
    </row>
    <row r="110" spans="1:8" ht="13">
      <c r="A110" s="86"/>
      <c r="B110" s="82"/>
      <c r="C110" s="82"/>
      <c r="H110" s="87"/>
    </row>
    <row r="111" spans="1:8" ht="13">
      <c r="A111" s="86"/>
      <c r="B111" s="82"/>
      <c r="C111" s="82"/>
      <c r="H111" s="87"/>
    </row>
    <row r="112" spans="1:8" ht="13">
      <c r="A112" s="86"/>
      <c r="B112" s="82"/>
      <c r="C112" s="82"/>
      <c r="H112" s="87"/>
    </row>
    <row r="113" spans="1:8" ht="13">
      <c r="A113" s="86"/>
      <c r="B113" s="82"/>
      <c r="C113" s="82"/>
      <c r="H113" s="87"/>
    </row>
    <row r="114" spans="1:8" ht="13">
      <c r="A114" s="86"/>
      <c r="B114" s="82"/>
      <c r="C114" s="82"/>
      <c r="H114" s="87"/>
    </row>
    <row r="115" spans="1:8" ht="13">
      <c r="A115" s="86"/>
      <c r="B115" s="82"/>
      <c r="C115" s="82"/>
      <c r="H115" s="87"/>
    </row>
    <row r="116" spans="1:8" ht="13">
      <c r="A116" s="86"/>
      <c r="B116" s="82"/>
      <c r="C116" s="82"/>
      <c r="H116" s="87"/>
    </row>
    <row r="117" spans="1:8" ht="13">
      <c r="A117" s="86"/>
      <c r="B117" s="82"/>
      <c r="C117" s="82"/>
      <c r="H117" s="87"/>
    </row>
    <row r="118" spans="1:8" ht="13">
      <c r="A118" s="86"/>
      <c r="B118" s="82"/>
      <c r="C118" s="82"/>
      <c r="H118" s="87"/>
    </row>
    <row r="119" spans="1:8" ht="13">
      <c r="A119" s="86"/>
      <c r="B119" s="82"/>
      <c r="C119" s="82"/>
      <c r="H119" s="87"/>
    </row>
    <row r="120" spans="1:8" ht="13">
      <c r="A120" s="86"/>
      <c r="B120" s="82"/>
      <c r="C120" s="82"/>
      <c r="H120" s="87"/>
    </row>
    <row r="121" spans="1:8" ht="13">
      <c r="A121" s="86"/>
      <c r="B121" s="82"/>
      <c r="C121" s="82"/>
      <c r="H121" s="87"/>
    </row>
    <row r="122" spans="1:8" ht="13">
      <c r="A122" s="86"/>
      <c r="B122" s="82"/>
      <c r="C122" s="82"/>
      <c r="H122" s="87"/>
    </row>
    <row r="123" spans="1:8" ht="13">
      <c r="A123" s="86"/>
      <c r="B123" s="82"/>
      <c r="C123" s="82"/>
      <c r="H123" s="87"/>
    </row>
    <row r="124" spans="1:8" ht="13">
      <c r="A124" s="86"/>
      <c r="B124" s="82"/>
      <c r="C124" s="82"/>
      <c r="H124" s="87"/>
    </row>
    <row r="125" spans="1:8" ht="13">
      <c r="A125" s="86"/>
      <c r="B125" s="82"/>
      <c r="C125" s="82"/>
      <c r="H125" s="87"/>
    </row>
    <row r="126" spans="1:8" ht="13">
      <c r="A126" s="86"/>
      <c r="B126" s="82"/>
      <c r="C126" s="82"/>
      <c r="H126" s="87"/>
    </row>
    <row r="127" spans="1:8" ht="13">
      <c r="A127" s="86"/>
      <c r="B127" s="82"/>
      <c r="C127" s="82"/>
      <c r="H127" s="87"/>
    </row>
    <row r="128" spans="1:8" ht="13">
      <c r="A128" s="86"/>
      <c r="B128" s="82"/>
      <c r="C128" s="82"/>
      <c r="H128" s="87"/>
    </row>
    <row r="129" spans="1:8" ht="13">
      <c r="A129" s="86"/>
      <c r="B129" s="82"/>
      <c r="C129" s="82"/>
      <c r="H129" s="87"/>
    </row>
    <row r="130" spans="1:8" ht="13">
      <c r="A130" s="86"/>
      <c r="B130" s="82"/>
      <c r="C130" s="82"/>
      <c r="H130" s="87"/>
    </row>
    <row r="131" spans="1:8" ht="13">
      <c r="A131" s="86"/>
      <c r="B131" s="82"/>
      <c r="C131" s="82"/>
      <c r="H131" s="87"/>
    </row>
    <row r="132" spans="1:8" ht="13">
      <c r="A132" s="86"/>
      <c r="B132" s="82"/>
      <c r="C132" s="82"/>
      <c r="H132" s="87"/>
    </row>
    <row r="133" spans="1:8" ht="13">
      <c r="A133" s="86"/>
      <c r="B133" s="82"/>
      <c r="C133" s="82"/>
      <c r="H133" s="87"/>
    </row>
    <row r="134" spans="1:8" ht="13">
      <c r="A134" s="86"/>
      <c r="B134" s="82"/>
      <c r="C134" s="82"/>
      <c r="H134" s="87"/>
    </row>
    <row r="135" spans="1:8" ht="13">
      <c r="A135" s="86"/>
      <c r="B135" s="82"/>
      <c r="C135" s="82"/>
      <c r="H135" s="87"/>
    </row>
    <row r="136" spans="1:8" ht="13">
      <c r="A136" s="86"/>
      <c r="B136" s="82"/>
      <c r="C136" s="82"/>
      <c r="H136" s="87"/>
    </row>
    <row r="137" spans="1:8" ht="13">
      <c r="A137" s="86"/>
      <c r="B137" s="82"/>
      <c r="C137" s="82"/>
      <c r="H137" s="87"/>
    </row>
    <row r="138" spans="1:8" ht="13">
      <c r="A138" s="86"/>
      <c r="B138" s="82"/>
      <c r="C138" s="82"/>
      <c r="H138" s="87"/>
    </row>
    <row r="139" spans="1:8" ht="13">
      <c r="A139" s="86"/>
      <c r="B139" s="82"/>
      <c r="C139" s="82"/>
      <c r="H139" s="87"/>
    </row>
    <row r="140" spans="1:8" ht="13">
      <c r="A140" s="86"/>
      <c r="B140" s="82"/>
      <c r="C140" s="82"/>
      <c r="H140" s="87"/>
    </row>
    <row r="141" spans="1:8" ht="13">
      <c r="A141" s="86"/>
      <c r="B141" s="82"/>
      <c r="C141" s="82"/>
      <c r="H141" s="87"/>
    </row>
    <row r="142" spans="1:8" ht="13">
      <c r="A142" s="86"/>
      <c r="B142" s="82"/>
      <c r="C142" s="82"/>
      <c r="H142" s="87"/>
    </row>
    <row r="143" spans="1:8" ht="13">
      <c r="A143" s="86"/>
      <c r="B143" s="82"/>
      <c r="C143" s="82"/>
      <c r="H143" s="87"/>
    </row>
    <row r="144" spans="1:8" ht="13">
      <c r="A144" s="86"/>
      <c r="B144" s="82"/>
      <c r="C144" s="82"/>
      <c r="H144" s="87"/>
    </row>
    <row r="145" spans="1:8" ht="13">
      <c r="A145" s="86"/>
      <c r="B145" s="82"/>
      <c r="C145" s="82"/>
      <c r="H145" s="87"/>
    </row>
    <row r="146" spans="1:8" ht="13">
      <c r="A146" s="86"/>
      <c r="B146" s="82"/>
      <c r="C146" s="82"/>
      <c r="H146" s="87"/>
    </row>
    <row r="147" spans="1:8" ht="13">
      <c r="A147" s="86"/>
      <c r="B147" s="82"/>
      <c r="C147" s="82"/>
      <c r="H147" s="87"/>
    </row>
    <row r="148" spans="1:8" ht="13">
      <c r="A148" s="86"/>
      <c r="B148" s="82"/>
      <c r="C148" s="82"/>
      <c r="H148" s="87"/>
    </row>
    <row r="149" spans="1:8" ht="13">
      <c r="A149" s="86"/>
      <c r="B149" s="82"/>
      <c r="C149" s="82"/>
      <c r="H149" s="87"/>
    </row>
    <row r="150" spans="1:8" ht="13">
      <c r="A150" s="86"/>
      <c r="B150" s="82"/>
      <c r="C150" s="82"/>
      <c r="H150" s="87"/>
    </row>
    <row r="151" spans="1:8" ht="13">
      <c r="A151" s="86"/>
      <c r="B151" s="82"/>
      <c r="C151" s="82"/>
      <c r="H151" s="87"/>
    </row>
    <row r="152" spans="1:8" ht="13">
      <c r="A152" s="86"/>
      <c r="B152" s="82"/>
      <c r="C152" s="82"/>
      <c r="H152" s="87"/>
    </row>
    <row r="153" spans="1:8" ht="13">
      <c r="A153" s="86"/>
      <c r="B153" s="82"/>
      <c r="C153" s="82"/>
      <c r="H153" s="87"/>
    </row>
    <row r="154" spans="1:8" ht="13">
      <c r="A154" s="86"/>
      <c r="B154" s="82"/>
      <c r="C154" s="82"/>
      <c r="H154" s="87"/>
    </row>
    <row r="155" spans="1:8" ht="13">
      <c r="A155" s="86"/>
      <c r="B155" s="82"/>
      <c r="C155" s="82"/>
      <c r="H155" s="87"/>
    </row>
    <row r="156" spans="1:8" ht="13">
      <c r="A156" s="86"/>
      <c r="B156" s="82"/>
      <c r="C156" s="82"/>
      <c r="H156" s="87"/>
    </row>
    <row r="157" spans="1:8" ht="13">
      <c r="A157" s="86"/>
      <c r="B157" s="82"/>
      <c r="C157" s="82"/>
      <c r="H157" s="87"/>
    </row>
    <row r="158" spans="1:8" ht="13">
      <c r="A158" s="86"/>
      <c r="B158" s="82"/>
      <c r="C158" s="82"/>
      <c r="H158" s="87"/>
    </row>
    <row r="159" spans="1:8" ht="13">
      <c r="A159" s="86"/>
      <c r="B159" s="82"/>
      <c r="C159" s="82"/>
      <c r="H159" s="87"/>
    </row>
    <row r="160" spans="1:8" ht="13">
      <c r="A160" s="86"/>
      <c r="B160" s="82"/>
      <c r="C160" s="82"/>
      <c r="H160" s="87"/>
    </row>
    <row r="161" spans="1:8" ht="13">
      <c r="A161" s="86"/>
      <c r="B161" s="82"/>
      <c r="C161" s="82"/>
      <c r="H161" s="87"/>
    </row>
    <row r="162" spans="1:8" ht="13">
      <c r="A162" s="86"/>
      <c r="B162" s="82"/>
      <c r="C162" s="82"/>
      <c r="H162" s="87"/>
    </row>
    <row r="163" spans="1:8" ht="13">
      <c r="A163" s="86"/>
      <c r="B163" s="82"/>
      <c r="C163" s="82"/>
      <c r="H163" s="87"/>
    </row>
    <row r="164" spans="1:8" ht="13">
      <c r="A164" s="86"/>
      <c r="B164" s="82"/>
      <c r="C164" s="82"/>
      <c r="H164" s="87"/>
    </row>
    <row r="165" spans="1:8" ht="13">
      <c r="A165" s="86"/>
      <c r="B165" s="82"/>
      <c r="C165" s="82"/>
      <c r="H165" s="87"/>
    </row>
    <row r="166" spans="1:8" ht="13">
      <c r="A166" s="86"/>
      <c r="B166" s="82"/>
      <c r="C166" s="82"/>
      <c r="H166" s="87"/>
    </row>
    <row r="167" spans="1:8" ht="13">
      <c r="A167" s="86"/>
      <c r="B167" s="82"/>
      <c r="C167" s="82"/>
      <c r="H167" s="87"/>
    </row>
    <row r="168" spans="1:8" ht="13">
      <c r="A168" s="86"/>
      <c r="B168" s="82"/>
      <c r="C168" s="82"/>
      <c r="H168" s="87"/>
    </row>
    <row r="169" spans="1:8" ht="13">
      <c r="A169" s="86"/>
      <c r="B169" s="82"/>
      <c r="C169" s="82"/>
      <c r="H169" s="87"/>
    </row>
    <row r="170" spans="1:8" ht="13">
      <c r="A170" s="86"/>
      <c r="B170" s="82"/>
      <c r="C170" s="82"/>
      <c r="H170" s="87"/>
    </row>
    <row r="171" spans="1:8" ht="13">
      <c r="A171" s="86"/>
      <c r="B171" s="82"/>
      <c r="C171" s="82"/>
      <c r="H171" s="87"/>
    </row>
    <row r="172" spans="1:8" ht="13">
      <c r="A172" s="86"/>
      <c r="B172" s="82"/>
      <c r="C172" s="82"/>
      <c r="H172" s="87"/>
    </row>
    <row r="173" spans="1:8" ht="13">
      <c r="A173" s="86"/>
      <c r="B173" s="82"/>
      <c r="C173" s="82"/>
      <c r="H173" s="87"/>
    </row>
    <row r="174" spans="1:8" ht="13">
      <c r="A174" s="86"/>
      <c r="B174" s="82"/>
      <c r="C174" s="82"/>
      <c r="H174" s="87"/>
    </row>
    <row r="175" spans="1:8" ht="13">
      <c r="A175" s="86"/>
      <c r="B175" s="82"/>
      <c r="C175" s="82"/>
      <c r="H175" s="87"/>
    </row>
    <row r="176" spans="1:8" ht="13">
      <c r="A176" s="86"/>
      <c r="B176" s="82"/>
      <c r="C176" s="82"/>
      <c r="H176" s="87"/>
    </row>
    <row r="177" spans="1:8" ht="13">
      <c r="A177" s="86"/>
      <c r="B177" s="82"/>
      <c r="C177" s="82"/>
      <c r="H177" s="87"/>
    </row>
    <row r="178" spans="1:8" ht="13">
      <c r="A178" s="86"/>
      <c r="B178" s="82"/>
      <c r="C178" s="82"/>
      <c r="H178" s="87"/>
    </row>
    <row r="179" spans="1:8" ht="13">
      <c r="A179" s="86"/>
      <c r="B179" s="82"/>
      <c r="C179" s="82"/>
      <c r="H179" s="87"/>
    </row>
    <row r="180" spans="1:8" ht="13">
      <c r="A180" s="86"/>
      <c r="B180" s="82"/>
      <c r="C180" s="82"/>
      <c r="H180" s="87"/>
    </row>
    <row r="181" spans="1:8" ht="13">
      <c r="A181" s="86"/>
      <c r="B181" s="82"/>
      <c r="C181" s="82"/>
      <c r="H181" s="87"/>
    </row>
    <row r="182" spans="1:8" ht="13">
      <c r="A182" s="86"/>
      <c r="B182" s="82"/>
      <c r="C182" s="82"/>
      <c r="H182" s="87"/>
    </row>
    <row r="183" spans="1:8" ht="13">
      <c r="A183" s="86"/>
      <c r="B183" s="82"/>
      <c r="C183" s="82"/>
      <c r="H183" s="87"/>
    </row>
    <row r="184" spans="1:8" ht="13">
      <c r="A184" s="86"/>
      <c r="B184" s="82"/>
      <c r="C184" s="82"/>
      <c r="H184" s="87"/>
    </row>
    <row r="185" spans="1:8" ht="13">
      <c r="A185" s="86"/>
      <c r="B185" s="82"/>
      <c r="C185" s="82"/>
      <c r="H185" s="87"/>
    </row>
    <row r="186" spans="1:8" ht="13">
      <c r="A186" s="86"/>
      <c r="B186" s="82"/>
      <c r="C186" s="82"/>
      <c r="H186" s="87"/>
    </row>
    <row r="187" spans="1:8" ht="13">
      <c r="A187" s="86"/>
      <c r="B187" s="82"/>
      <c r="C187" s="82"/>
      <c r="H187" s="87"/>
    </row>
    <row r="188" spans="1:8" ht="13">
      <c r="A188" s="86"/>
      <c r="B188" s="82"/>
      <c r="C188" s="82"/>
      <c r="H188" s="87"/>
    </row>
    <row r="189" spans="1:8" ht="13">
      <c r="A189" s="86"/>
      <c r="B189" s="82"/>
      <c r="C189" s="82"/>
      <c r="H189" s="87"/>
    </row>
    <row r="190" spans="1:8" ht="13">
      <c r="A190" s="86"/>
      <c r="B190" s="82"/>
      <c r="C190" s="82"/>
      <c r="H190" s="87"/>
    </row>
    <row r="191" spans="1:8" ht="13">
      <c r="A191" s="86"/>
      <c r="B191" s="82"/>
      <c r="C191" s="82"/>
      <c r="H191" s="87"/>
    </row>
    <row r="192" spans="1:8" ht="13">
      <c r="A192" s="86"/>
      <c r="B192" s="82"/>
      <c r="C192" s="82"/>
      <c r="H192" s="87"/>
    </row>
    <row r="193" spans="1:8" ht="13">
      <c r="A193" s="86"/>
      <c r="B193" s="82"/>
      <c r="C193" s="82"/>
      <c r="H193" s="87"/>
    </row>
    <row r="194" spans="1:8" ht="13">
      <c r="A194" s="86"/>
      <c r="B194" s="82"/>
      <c r="C194" s="82"/>
      <c r="H194" s="87"/>
    </row>
    <row r="195" spans="1:8" ht="13">
      <c r="A195" s="86"/>
      <c r="B195" s="82"/>
      <c r="C195" s="82"/>
      <c r="H195" s="87"/>
    </row>
    <row r="196" spans="1:8" ht="13">
      <c r="A196" s="86"/>
      <c r="B196" s="82"/>
      <c r="C196" s="82"/>
      <c r="H196" s="87"/>
    </row>
    <row r="197" spans="1:8" ht="13">
      <c r="A197" s="86"/>
      <c r="B197" s="82"/>
      <c r="C197" s="82"/>
      <c r="H197" s="87"/>
    </row>
    <row r="198" spans="1:8" ht="13">
      <c r="A198" s="86"/>
      <c r="B198" s="82"/>
      <c r="C198" s="82"/>
      <c r="H198" s="87"/>
    </row>
    <row r="199" spans="1:8" ht="13">
      <c r="A199" s="86"/>
      <c r="B199" s="82"/>
      <c r="C199" s="82"/>
      <c r="H199" s="87"/>
    </row>
    <row r="200" spans="1:8" ht="13">
      <c r="A200" s="86"/>
      <c r="B200" s="82"/>
      <c r="C200" s="82"/>
      <c r="H200" s="87"/>
    </row>
    <row r="201" spans="1:8" ht="13">
      <c r="A201" s="86"/>
      <c r="B201" s="82"/>
      <c r="C201" s="82"/>
      <c r="H201" s="87"/>
    </row>
    <row r="202" spans="1:8" ht="13">
      <c r="A202" s="86"/>
      <c r="B202" s="82"/>
      <c r="C202" s="82"/>
      <c r="H202" s="87"/>
    </row>
    <row r="203" spans="1:8" ht="13">
      <c r="A203" s="86"/>
      <c r="B203" s="82"/>
      <c r="C203" s="82"/>
      <c r="H203" s="87"/>
    </row>
    <row r="204" spans="1:8" ht="13">
      <c r="A204" s="86"/>
      <c r="B204" s="82"/>
      <c r="C204" s="82"/>
      <c r="H204" s="87"/>
    </row>
    <row r="205" spans="1:8" ht="13">
      <c r="A205" s="86"/>
      <c r="B205" s="82"/>
      <c r="C205" s="82"/>
      <c r="H205" s="87"/>
    </row>
    <row r="206" spans="1:8" ht="13">
      <c r="A206" s="86"/>
      <c r="B206" s="82"/>
      <c r="C206" s="82"/>
      <c r="H206" s="87"/>
    </row>
    <row r="207" spans="1:8" ht="13">
      <c r="A207" s="86"/>
      <c r="B207" s="82"/>
      <c r="C207" s="82"/>
      <c r="H207" s="87"/>
    </row>
    <row r="208" spans="1:8" ht="13">
      <c r="A208" s="86"/>
      <c r="B208" s="82"/>
      <c r="C208" s="82"/>
      <c r="H208" s="87"/>
    </row>
    <row r="209" spans="1:8" ht="13">
      <c r="A209" s="86"/>
      <c r="B209" s="82"/>
      <c r="C209" s="82"/>
      <c r="H209" s="87"/>
    </row>
    <row r="210" spans="1:8" ht="13">
      <c r="A210" s="86"/>
      <c r="B210" s="82"/>
      <c r="C210" s="82"/>
      <c r="H210" s="87"/>
    </row>
    <row r="211" spans="1:8" ht="13">
      <c r="A211" s="86"/>
      <c r="B211" s="82"/>
      <c r="C211" s="82"/>
      <c r="H211" s="87"/>
    </row>
    <row r="212" spans="1:8" ht="13">
      <c r="A212" s="86"/>
      <c r="B212" s="82"/>
      <c r="C212" s="82"/>
      <c r="H212" s="87"/>
    </row>
    <row r="213" spans="1:8" ht="13">
      <c r="A213" s="86"/>
      <c r="B213" s="82"/>
      <c r="C213" s="82"/>
      <c r="H213" s="87"/>
    </row>
    <row r="214" spans="1:8" ht="13">
      <c r="A214" s="86"/>
      <c r="B214" s="82"/>
      <c r="C214" s="82"/>
      <c r="H214" s="87"/>
    </row>
    <row r="215" spans="1:8" ht="13">
      <c r="A215" s="86"/>
      <c r="B215" s="82"/>
      <c r="C215" s="82"/>
      <c r="H215" s="87"/>
    </row>
    <row r="216" spans="1:8" ht="13">
      <c r="A216" s="86"/>
      <c r="B216" s="82"/>
      <c r="C216" s="82"/>
      <c r="H216" s="87"/>
    </row>
    <row r="217" spans="1:8" ht="13">
      <c r="A217" s="86"/>
      <c r="B217" s="82"/>
      <c r="C217" s="82"/>
      <c r="H217" s="87"/>
    </row>
    <row r="218" spans="1:8" ht="13">
      <c r="A218" s="86"/>
      <c r="B218" s="82"/>
      <c r="C218" s="82"/>
      <c r="H218" s="87"/>
    </row>
    <row r="219" spans="1:8" ht="13">
      <c r="A219" s="86"/>
      <c r="B219" s="82"/>
      <c r="C219" s="82"/>
      <c r="H219" s="87"/>
    </row>
    <row r="220" spans="1:8" ht="13">
      <c r="A220" s="86"/>
      <c r="B220" s="82"/>
      <c r="C220" s="82"/>
      <c r="H220" s="87"/>
    </row>
    <row r="221" spans="1:8" ht="13">
      <c r="A221" s="86"/>
      <c r="B221" s="82"/>
      <c r="C221" s="82"/>
      <c r="H221" s="87"/>
    </row>
    <row r="222" spans="1:8" ht="13">
      <c r="A222" s="86"/>
      <c r="B222" s="82"/>
      <c r="C222" s="82"/>
      <c r="H222" s="87"/>
    </row>
    <row r="223" spans="1:8" ht="13">
      <c r="A223" s="86"/>
      <c r="B223" s="82"/>
      <c r="C223" s="82"/>
      <c r="H223" s="87"/>
    </row>
    <row r="224" spans="1:8" ht="13">
      <c r="A224" s="86"/>
      <c r="B224" s="82"/>
      <c r="C224" s="82"/>
      <c r="H224" s="87"/>
    </row>
    <row r="225" spans="1:8" ht="13">
      <c r="A225" s="86"/>
      <c r="B225" s="82"/>
      <c r="C225" s="82"/>
      <c r="H225" s="87"/>
    </row>
    <row r="226" spans="1:8" ht="13">
      <c r="A226" s="86"/>
      <c r="B226" s="82"/>
      <c r="C226" s="82"/>
      <c r="H226" s="87"/>
    </row>
    <row r="227" spans="1:8" ht="13">
      <c r="A227" s="86"/>
      <c r="B227" s="82"/>
      <c r="C227" s="82"/>
      <c r="H227" s="87"/>
    </row>
    <row r="228" spans="1:8" ht="13">
      <c r="A228" s="86"/>
      <c r="B228" s="82"/>
      <c r="C228" s="82"/>
      <c r="H228" s="87"/>
    </row>
    <row r="229" spans="1:8" ht="13">
      <c r="A229" s="86"/>
      <c r="B229" s="82"/>
      <c r="C229" s="82"/>
      <c r="H229" s="87"/>
    </row>
    <row r="230" spans="1:8" ht="13">
      <c r="A230" s="86"/>
      <c r="B230" s="82"/>
      <c r="C230" s="82"/>
      <c r="H230" s="87"/>
    </row>
    <row r="231" spans="1:8" ht="13">
      <c r="A231" s="86"/>
      <c r="B231" s="82"/>
      <c r="C231" s="82"/>
      <c r="H231" s="87"/>
    </row>
    <row r="232" spans="1:8" ht="13">
      <c r="A232" s="86"/>
      <c r="B232" s="82"/>
      <c r="C232" s="82"/>
      <c r="H232" s="87"/>
    </row>
    <row r="233" spans="1:8" ht="13">
      <c r="A233" s="86"/>
      <c r="B233" s="82"/>
      <c r="C233" s="82"/>
      <c r="H233" s="87"/>
    </row>
    <row r="234" spans="1:8" ht="13">
      <c r="A234" s="86"/>
      <c r="B234" s="82"/>
      <c r="C234" s="82"/>
      <c r="H234" s="87"/>
    </row>
    <row r="235" spans="1:8" ht="13">
      <c r="A235" s="86"/>
      <c r="B235" s="82"/>
      <c r="C235" s="82"/>
      <c r="H235" s="87"/>
    </row>
    <row r="236" spans="1:8" ht="13">
      <c r="A236" s="86"/>
      <c r="B236" s="82"/>
      <c r="C236" s="82"/>
      <c r="H236" s="87"/>
    </row>
    <row r="237" spans="1:8" ht="13">
      <c r="A237" s="86"/>
      <c r="B237" s="82"/>
      <c r="C237" s="82"/>
      <c r="H237" s="87"/>
    </row>
    <row r="238" spans="1:8" ht="13">
      <c r="A238" s="86"/>
      <c r="B238" s="82"/>
      <c r="C238" s="82"/>
      <c r="H238" s="87"/>
    </row>
    <row r="239" spans="1:8" ht="13">
      <c r="A239" s="86"/>
      <c r="B239" s="82"/>
      <c r="C239" s="82"/>
      <c r="H239" s="87"/>
    </row>
    <row r="240" spans="1:8" ht="13">
      <c r="A240" s="86"/>
      <c r="B240" s="82"/>
      <c r="C240" s="82"/>
      <c r="H240" s="87"/>
    </row>
    <row r="241" spans="1:8" ht="13">
      <c r="A241" s="86"/>
      <c r="B241" s="82"/>
      <c r="C241" s="82"/>
      <c r="H241" s="87"/>
    </row>
    <row r="242" spans="1:8" ht="13">
      <c r="A242" s="86"/>
      <c r="B242" s="82"/>
      <c r="C242" s="82"/>
      <c r="H242" s="87"/>
    </row>
    <row r="243" spans="1:8" ht="13">
      <c r="A243" s="86"/>
      <c r="B243" s="82"/>
      <c r="C243" s="82"/>
      <c r="H243" s="87"/>
    </row>
    <row r="244" spans="1:8" ht="13">
      <c r="A244" s="86"/>
      <c r="B244" s="82"/>
      <c r="C244" s="82"/>
      <c r="H244" s="87"/>
    </row>
    <row r="245" spans="1:8" ht="13">
      <c r="A245" s="86"/>
      <c r="B245" s="82"/>
      <c r="C245" s="82"/>
      <c r="H245" s="87"/>
    </row>
    <row r="246" spans="1:8" ht="13">
      <c r="A246" s="86"/>
      <c r="B246" s="82"/>
      <c r="C246" s="82"/>
      <c r="H246" s="87"/>
    </row>
    <row r="247" spans="1:8" ht="13">
      <c r="A247" s="86"/>
      <c r="B247" s="82"/>
      <c r="C247" s="82"/>
      <c r="H247" s="87"/>
    </row>
    <row r="248" spans="1:8" ht="13">
      <c r="A248" s="86"/>
      <c r="B248" s="82"/>
      <c r="C248" s="82"/>
      <c r="H248" s="87"/>
    </row>
    <row r="249" spans="1:8" ht="13">
      <c r="A249" s="86"/>
      <c r="B249" s="82"/>
      <c r="C249" s="82"/>
      <c r="H249" s="87"/>
    </row>
    <row r="250" spans="1:8" ht="13">
      <c r="A250" s="86"/>
      <c r="B250" s="82"/>
      <c r="C250" s="82"/>
      <c r="H250" s="87"/>
    </row>
    <row r="251" spans="1:8" ht="13">
      <c r="A251" s="86"/>
      <c r="B251" s="82"/>
      <c r="C251" s="82"/>
      <c r="H251" s="87"/>
    </row>
    <row r="252" spans="1:8" ht="13">
      <c r="A252" s="86"/>
      <c r="B252" s="82"/>
      <c r="C252" s="82"/>
      <c r="H252" s="87"/>
    </row>
    <row r="253" spans="1:8" ht="13">
      <c r="A253" s="86"/>
      <c r="B253" s="82"/>
      <c r="C253" s="82"/>
      <c r="H253" s="87"/>
    </row>
    <row r="254" spans="1:8" ht="13">
      <c r="A254" s="86"/>
      <c r="B254" s="82"/>
      <c r="C254" s="82"/>
      <c r="H254" s="87"/>
    </row>
    <row r="255" spans="1:8" ht="13">
      <c r="A255" s="86"/>
      <c r="B255" s="82"/>
      <c r="C255" s="82"/>
      <c r="H255" s="87"/>
    </row>
    <row r="256" spans="1:8" ht="13">
      <c r="A256" s="86"/>
      <c r="B256" s="82"/>
      <c r="C256" s="82"/>
      <c r="H256" s="87"/>
    </row>
    <row r="257" spans="1:8" ht="13">
      <c r="A257" s="86"/>
      <c r="B257" s="82"/>
      <c r="C257" s="82"/>
      <c r="H257" s="87"/>
    </row>
    <row r="258" spans="1:8" ht="13">
      <c r="A258" s="86"/>
      <c r="B258" s="82"/>
      <c r="C258" s="82"/>
      <c r="H258" s="87"/>
    </row>
    <row r="259" spans="1:8" ht="13">
      <c r="A259" s="86"/>
      <c r="B259" s="82"/>
      <c r="C259" s="82"/>
      <c r="H259" s="87"/>
    </row>
    <row r="260" spans="1:8" ht="13">
      <c r="A260" s="86"/>
      <c r="B260" s="82"/>
      <c r="C260" s="82"/>
      <c r="H260" s="87"/>
    </row>
    <row r="261" spans="1:8" ht="13">
      <c r="A261" s="86"/>
      <c r="B261" s="82"/>
      <c r="C261" s="82"/>
      <c r="H261" s="87"/>
    </row>
    <row r="262" spans="1:8" ht="13">
      <c r="A262" s="86"/>
      <c r="B262" s="82"/>
      <c r="C262" s="82"/>
      <c r="H262" s="87"/>
    </row>
    <row r="263" spans="1:8" ht="13">
      <c r="A263" s="86"/>
      <c r="B263" s="82"/>
      <c r="C263" s="82"/>
      <c r="H263" s="87"/>
    </row>
    <row r="264" spans="1:8" ht="13">
      <c r="A264" s="86"/>
      <c r="B264" s="82"/>
      <c r="C264" s="82"/>
      <c r="H264" s="87"/>
    </row>
    <row r="265" spans="1:8" ht="13">
      <c r="A265" s="86"/>
      <c r="B265" s="82"/>
      <c r="C265" s="82"/>
      <c r="H265" s="87"/>
    </row>
    <row r="266" spans="1:8" ht="13">
      <c r="A266" s="86"/>
      <c r="B266" s="82"/>
      <c r="C266" s="82"/>
      <c r="H266" s="87"/>
    </row>
    <row r="267" spans="1:8" ht="13">
      <c r="A267" s="86"/>
      <c r="B267" s="82"/>
      <c r="C267" s="82"/>
      <c r="H267" s="87"/>
    </row>
    <row r="268" spans="1:8" ht="13">
      <c r="A268" s="86"/>
      <c r="B268" s="82"/>
      <c r="C268" s="82"/>
      <c r="H268" s="87"/>
    </row>
    <row r="269" spans="1:8" ht="13">
      <c r="A269" s="86"/>
      <c r="B269" s="82"/>
      <c r="C269" s="82"/>
      <c r="H269" s="87"/>
    </row>
    <row r="270" spans="1:8" ht="13">
      <c r="A270" s="86"/>
      <c r="B270" s="82"/>
      <c r="C270" s="82"/>
      <c r="H270" s="87"/>
    </row>
    <row r="271" spans="1:8" ht="13">
      <c r="A271" s="86"/>
      <c r="B271" s="82"/>
      <c r="C271" s="82"/>
      <c r="H271" s="87"/>
    </row>
    <row r="272" spans="1:8" ht="13">
      <c r="A272" s="86"/>
      <c r="B272" s="82"/>
      <c r="C272" s="82"/>
      <c r="H272" s="87"/>
    </row>
    <row r="273" spans="1:8" ht="13">
      <c r="A273" s="86"/>
      <c r="B273" s="82"/>
      <c r="C273" s="82"/>
      <c r="H273" s="87"/>
    </row>
    <row r="274" spans="1:8" ht="13">
      <c r="A274" s="86"/>
      <c r="B274" s="82"/>
      <c r="C274" s="82"/>
      <c r="H274" s="87"/>
    </row>
    <row r="275" spans="1:8" ht="13">
      <c r="A275" s="86"/>
      <c r="B275" s="82"/>
      <c r="C275" s="82"/>
      <c r="H275" s="87"/>
    </row>
    <row r="276" spans="1:8" ht="13">
      <c r="A276" s="86"/>
      <c r="B276" s="82"/>
      <c r="C276" s="82"/>
      <c r="H276" s="87"/>
    </row>
    <row r="277" spans="1:8" ht="13">
      <c r="A277" s="86"/>
      <c r="B277" s="82"/>
      <c r="C277" s="82"/>
      <c r="H277" s="87"/>
    </row>
    <row r="278" spans="1:8" ht="13">
      <c r="A278" s="86"/>
      <c r="B278" s="82"/>
      <c r="C278" s="82"/>
      <c r="H278" s="87"/>
    </row>
    <row r="279" spans="1:8" ht="13">
      <c r="A279" s="86"/>
      <c r="B279" s="82"/>
      <c r="C279" s="82"/>
      <c r="H279" s="87"/>
    </row>
    <row r="280" spans="1:8" ht="13">
      <c r="A280" s="86"/>
      <c r="B280" s="82"/>
      <c r="C280" s="82"/>
      <c r="H280" s="87"/>
    </row>
    <row r="281" spans="1:8" ht="13">
      <c r="A281" s="86"/>
      <c r="B281" s="82"/>
      <c r="C281" s="82"/>
      <c r="H281" s="87"/>
    </row>
    <row r="282" spans="1:8" ht="13">
      <c r="A282" s="86"/>
      <c r="B282" s="82"/>
      <c r="C282" s="82"/>
      <c r="H282" s="87"/>
    </row>
    <row r="283" spans="1:8" ht="13">
      <c r="A283" s="86"/>
      <c r="B283" s="82"/>
      <c r="C283" s="82"/>
      <c r="H283" s="87"/>
    </row>
    <row r="284" spans="1:8" ht="13">
      <c r="A284" s="86"/>
      <c r="B284" s="82"/>
      <c r="C284" s="82"/>
      <c r="H284" s="87"/>
    </row>
    <row r="285" spans="1:8" ht="13">
      <c r="A285" s="86"/>
      <c r="B285" s="82"/>
      <c r="C285" s="82"/>
      <c r="H285" s="87"/>
    </row>
    <row r="286" spans="1:8" ht="13">
      <c r="A286" s="86"/>
      <c r="B286" s="82"/>
      <c r="C286" s="82"/>
      <c r="H286" s="87"/>
    </row>
    <row r="287" spans="1:8" ht="13">
      <c r="A287" s="86"/>
      <c r="B287" s="82"/>
      <c r="C287" s="82"/>
      <c r="H287" s="87"/>
    </row>
    <row r="288" spans="1:8" ht="13">
      <c r="A288" s="86"/>
      <c r="B288" s="82"/>
      <c r="C288" s="82"/>
      <c r="H288" s="87"/>
    </row>
    <row r="289" spans="1:8" ht="13">
      <c r="A289" s="86"/>
      <c r="B289" s="82"/>
      <c r="C289" s="82"/>
      <c r="H289" s="87"/>
    </row>
    <row r="290" spans="1:8" ht="13">
      <c r="A290" s="86"/>
      <c r="B290" s="82"/>
      <c r="C290" s="82"/>
      <c r="H290" s="87"/>
    </row>
    <row r="291" spans="1:8" ht="13">
      <c r="A291" s="86"/>
      <c r="B291" s="82"/>
      <c r="C291" s="82"/>
      <c r="H291" s="87"/>
    </row>
    <row r="292" spans="1:8" ht="13">
      <c r="A292" s="86"/>
      <c r="B292" s="82"/>
      <c r="C292" s="82"/>
      <c r="H292" s="87"/>
    </row>
    <row r="293" spans="1:8" ht="13">
      <c r="A293" s="86"/>
      <c r="B293" s="82"/>
      <c r="C293" s="82"/>
      <c r="H293" s="87"/>
    </row>
    <row r="294" spans="1:8" ht="13">
      <c r="A294" s="86"/>
      <c r="B294" s="82"/>
      <c r="C294" s="82"/>
      <c r="H294" s="87"/>
    </row>
    <row r="295" spans="1:8" ht="13">
      <c r="A295" s="86"/>
      <c r="B295" s="82"/>
      <c r="C295" s="82"/>
      <c r="H295" s="87"/>
    </row>
    <row r="296" spans="1:8" ht="13">
      <c r="A296" s="86"/>
      <c r="B296" s="82"/>
      <c r="C296" s="82"/>
      <c r="H296" s="87"/>
    </row>
    <row r="297" spans="1:8" ht="13">
      <c r="A297" s="86"/>
      <c r="B297" s="82"/>
      <c r="C297" s="82"/>
      <c r="H297" s="87"/>
    </row>
    <row r="298" spans="1:8" ht="13">
      <c r="A298" s="86"/>
      <c r="B298" s="82"/>
      <c r="C298" s="82"/>
      <c r="H298" s="87"/>
    </row>
    <row r="299" spans="1:8" ht="13">
      <c r="A299" s="86"/>
      <c r="B299" s="82"/>
      <c r="C299" s="82"/>
      <c r="H299" s="87"/>
    </row>
    <row r="300" spans="1:8" ht="13">
      <c r="A300" s="86"/>
      <c r="B300" s="82"/>
      <c r="C300" s="82"/>
      <c r="H300" s="87"/>
    </row>
    <row r="301" spans="1:8" ht="13">
      <c r="A301" s="86"/>
      <c r="B301" s="82"/>
      <c r="C301" s="82"/>
      <c r="H301" s="87"/>
    </row>
    <row r="302" spans="1:8" ht="13">
      <c r="A302" s="86"/>
      <c r="B302" s="82"/>
      <c r="C302" s="82"/>
      <c r="H302" s="87"/>
    </row>
    <row r="303" spans="1:8" ht="13">
      <c r="A303" s="86"/>
      <c r="B303" s="82"/>
      <c r="C303" s="82"/>
      <c r="H303" s="87"/>
    </row>
    <row r="304" spans="1:8" ht="13">
      <c r="A304" s="86"/>
      <c r="B304" s="82"/>
      <c r="C304" s="82"/>
      <c r="H304" s="87"/>
    </row>
    <row r="305" spans="1:8" ht="13">
      <c r="A305" s="86"/>
      <c r="B305" s="82"/>
      <c r="C305" s="82"/>
      <c r="H305" s="87"/>
    </row>
    <row r="306" spans="1:8" ht="13">
      <c r="A306" s="86"/>
      <c r="B306" s="82"/>
      <c r="C306" s="82"/>
      <c r="H306" s="87"/>
    </row>
    <row r="307" spans="1:8" ht="13">
      <c r="A307" s="86"/>
      <c r="B307" s="82"/>
      <c r="C307" s="82"/>
      <c r="H307" s="87"/>
    </row>
    <row r="308" spans="1:8" ht="13">
      <c r="A308" s="86"/>
      <c r="B308" s="82"/>
      <c r="C308" s="82"/>
      <c r="H308" s="87"/>
    </row>
    <row r="309" spans="1:8" ht="13">
      <c r="A309" s="86"/>
      <c r="B309" s="82"/>
      <c r="C309" s="82"/>
      <c r="H309" s="87"/>
    </row>
    <row r="310" spans="1:8" ht="13">
      <c r="A310" s="86"/>
      <c r="B310" s="82"/>
      <c r="C310" s="82"/>
      <c r="H310" s="87"/>
    </row>
    <row r="311" spans="1:8" ht="13">
      <c r="A311" s="86"/>
      <c r="B311" s="82"/>
      <c r="C311" s="82"/>
      <c r="H311" s="87"/>
    </row>
    <row r="312" spans="1:8" ht="13">
      <c r="A312" s="86"/>
      <c r="B312" s="82"/>
      <c r="C312" s="82"/>
      <c r="H312" s="87"/>
    </row>
    <row r="313" spans="1:8" ht="13">
      <c r="A313" s="86"/>
      <c r="B313" s="82"/>
      <c r="C313" s="82"/>
      <c r="H313" s="87"/>
    </row>
    <row r="314" spans="1:8" ht="13">
      <c r="A314" s="86"/>
      <c r="B314" s="82"/>
      <c r="C314" s="82"/>
      <c r="H314" s="87"/>
    </row>
    <row r="315" spans="1:8" ht="13">
      <c r="A315" s="86"/>
      <c r="B315" s="82"/>
      <c r="C315" s="82"/>
      <c r="H315" s="87"/>
    </row>
    <row r="316" spans="1:8" ht="13">
      <c r="A316" s="86"/>
      <c r="B316" s="82"/>
      <c r="C316" s="82"/>
      <c r="H316" s="87"/>
    </row>
    <row r="317" spans="1:8" ht="13">
      <c r="A317" s="86"/>
      <c r="B317" s="82"/>
      <c r="C317" s="82"/>
      <c r="H317" s="87"/>
    </row>
    <row r="318" spans="1:8" ht="13">
      <c r="A318" s="86"/>
      <c r="B318" s="82"/>
      <c r="C318" s="82"/>
      <c r="H318" s="87"/>
    </row>
    <row r="319" spans="1:8" ht="13">
      <c r="A319" s="86"/>
      <c r="B319" s="82"/>
      <c r="C319" s="82"/>
      <c r="H319" s="87"/>
    </row>
    <row r="320" spans="1:8" ht="13">
      <c r="A320" s="86"/>
      <c r="B320" s="82"/>
      <c r="C320" s="82"/>
      <c r="H320" s="87"/>
    </row>
    <row r="321" spans="1:8" ht="13">
      <c r="A321" s="86"/>
      <c r="B321" s="82"/>
      <c r="C321" s="82"/>
      <c r="H321" s="87"/>
    </row>
    <row r="322" spans="1:8" ht="13">
      <c r="A322" s="86"/>
      <c r="B322" s="82"/>
      <c r="C322" s="82"/>
      <c r="H322" s="87"/>
    </row>
    <row r="323" spans="1:8" ht="13">
      <c r="A323" s="86"/>
      <c r="B323" s="82"/>
      <c r="C323" s="82"/>
      <c r="H323" s="87"/>
    </row>
    <row r="324" spans="1:8" ht="13">
      <c r="A324" s="86"/>
      <c r="B324" s="82"/>
      <c r="C324" s="82"/>
      <c r="H324" s="87"/>
    </row>
    <row r="325" spans="1:8" ht="13">
      <c r="A325" s="86"/>
      <c r="B325" s="82"/>
      <c r="C325" s="82"/>
      <c r="H325" s="87"/>
    </row>
    <row r="326" spans="1:8" ht="13">
      <c r="A326" s="86"/>
      <c r="B326" s="82"/>
      <c r="C326" s="82"/>
      <c r="H326" s="87"/>
    </row>
    <row r="327" spans="1:8" ht="13">
      <c r="A327" s="86"/>
      <c r="B327" s="82"/>
      <c r="C327" s="82"/>
      <c r="H327" s="87"/>
    </row>
    <row r="328" spans="1:8" ht="13">
      <c r="A328" s="86"/>
      <c r="B328" s="82"/>
      <c r="C328" s="82"/>
      <c r="H328" s="87"/>
    </row>
    <row r="329" spans="1:8" ht="13">
      <c r="A329" s="86"/>
      <c r="B329" s="82"/>
      <c r="C329" s="82"/>
      <c r="H329" s="87"/>
    </row>
    <row r="330" spans="1:8" ht="13">
      <c r="A330" s="86"/>
      <c r="B330" s="82"/>
      <c r="C330" s="82"/>
      <c r="H330" s="87"/>
    </row>
    <row r="331" spans="1:8" ht="13">
      <c r="A331" s="86"/>
      <c r="B331" s="82"/>
      <c r="C331" s="82"/>
      <c r="H331" s="87"/>
    </row>
    <row r="332" spans="1:8" ht="13">
      <c r="A332" s="86"/>
      <c r="B332" s="82"/>
      <c r="C332" s="82"/>
      <c r="H332" s="87"/>
    </row>
    <row r="333" spans="1:8" ht="13">
      <c r="A333" s="86"/>
      <c r="B333" s="82"/>
      <c r="C333" s="82"/>
      <c r="H333" s="87"/>
    </row>
    <row r="334" spans="1:8" ht="13">
      <c r="A334" s="86"/>
      <c r="B334" s="82"/>
      <c r="C334" s="82"/>
      <c r="H334" s="87"/>
    </row>
    <row r="335" spans="1:8" ht="13">
      <c r="A335" s="86"/>
      <c r="B335" s="82"/>
      <c r="C335" s="82"/>
      <c r="H335" s="87"/>
    </row>
    <row r="336" spans="1:8" ht="13">
      <c r="A336" s="86"/>
      <c r="B336" s="82"/>
      <c r="C336" s="82"/>
      <c r="H336" s="87"/>
    </row>
    <row r="337" spans="1:8" ht="13">
      <c r="A337" s="86"/>
      <c r="B337" s="82"/>
      <c r="C337" s="82"/>
      <c r="H337" s="87"/>
    </row>
    <row r="338" spans="1:8" ht="13">
      <c r="A338" s="86"/>
      <c r="B338" s="82"/>
      <c r="C338" s="82"/>
      <c r="H338" s="87"/>
    </row>
    <row r="339" spans="1:8" ht="13">
      <c r="A339" s="86"/>
      <c r="B339" s="82"/>
      <c r="C339" s="82"/>
      <c r="H339" s="87"/>
    </row>
    <row r="340" spans="1:8" ht="13">
      <c r="A340" s="86"/>
      <c r="B340" s="82"/>
      <c r="C340" s="82"/>
      <c r="H340" s="87"/>
    </row>
    <row r="341" spans="1:8" ht="13">
      <c r="A341" s="86"/>
      <c r="B341" s="82"/>
      <c r="C341" s="82"/>
      <c r="H341" s="87"/>
    </row>
    <row r="342" spans="1:8" ht="13">
      <c r="A342" s="86"/>
      <c r="B342" s="82"/>
      <c r="C342" s="82"/>
      <c r="H342" s="87"/>
    </row>
    <row r="343" spans="1:8" ht="13">
      <c r="A343" s="86"/>
      <c r="B343" s="82"/>
      <c r="C343" s="82"/>
      <c r="H343" s="87"/>
    </row>
    <row r="344" spans="1:8" ht="13">
      <c r="A344" s="86"/>
      <c r="B344" s="82"/>
      <c r="C344" s="82"/>
      <c r="H344" s="87"/>
    </row>
    <row r="345" spans="1:8" ht="13">
      <c r="A345" s="86"/>
      <c r="B345" s="82"/>
      <c r="C345" s="82"/>
      <c r="H345" s="87"/>
    </row>
    <row r="346" spans="1:8" ht="13">
      <c r="A346" s="86"/>
      <c r="B346" s="82"/>
      <c r="C346" s="82"/>
      <c r="H346" s="87"/>
    </row>
    <row r="347" spans="1:8" ht="13">
      <c r="A347" s="86"/>
      <c r="B347" s="82"/>
      <c r="C347" s="82"/>
      <c r="H347" s="87"/>
    </row>
    <row r="348" spans="1:8" ht="13">
      <c r="A348" s="86"/>
      <c r="B348" s="82"/>
      <c r="C348" s="82"/>
      <c r="H348" s="87"/>
    </row>
    <row r="349" spans="1:8" ht="13">
      <c r="A349" s="86"/>
      <c r="B349" s="82"/>
      <c r="C349" s="82"/>
      <c r="H349" s="87"/>
    </row>
    <row r="350" spans="1:8" ht="13">
      <c r="A350" s="86"/>
      <c r="B350" s="82"/>
      <c r="C350" s="82"/>
      <c r="H350" s="87"/>
    </row>
    <row r="351" spans="1:8" ht="13">
      <c r="A351" s="86"/>
      <c r="B351" s="82"/>
      <c r="C351" s="82"/>
      <c r="H351" s="87"/>
    </row>
    <row r="352" spans="1:8" ht="13">
      <c r="A352" s="86"/>
      <c r="B352" s="82"/>
      <c r="C352" s="82"/>
      <c r="H352" s="87"/>
    </row>
    <row r="353" spans="1:8" ht="13">
      <c r="A353" s="86"/>
      <c r="B353" s="82"/>
      <c r="C353" s="82"/>
      <c r="H353" s="87"/>
    </row>
    <row r="354" spans="1:8" ht="13">
      <c r="A354" s="86"/>
      <c r="B354" s="82"/>
      <c r="C354" s="82"/>
      <c r="H354" s="87"/>
    </row>
    <row r="355" spans="1:8" ht="13">
      <c r="A355" s="86"/>
      <c r="B355" s="82"/>
      <c r="C355" s="82"/>
      <c r="H355" s="87"/>
    </row>
    <row r="356" spans="1:8" ht="13">
      <c r="A356" s="86"/>
      <c r="B356" s="82"/>
      <c r="C356" s="82"/>
      <c r="H356" s="87"/>
    </row>
    <row r="357" spans="1:8" ht="13">
      <c r="A357" s="86"/>
      <c r="B357" s="82"/>
      <c r="C357" s="82"/>
      <c r="H357" s="87"/>
    </row>
    <row r="358" spans="1:8" ht="13">
      <c r="A358" s="86"/>
      <c r="B358" s="82"/>
      <c r="C358" s="82"/>
      <c r="H358" s="87"/>
    </row>
    <row r="359" spans="1:8" ht="13">
      <c r="A359" s="86"/>
      <c r="B359" s="82"/>
      <c r="C359" s="82"/>
      <c r="H359" s="87"/>
    </row>
    <row r="360" spans="1:8" ht="13">
      <c r="A360" s="86"/>
      <c r="B360" s="82"/>
      <c r="C360" s="82"/>
      <c r="H360" s="87"/>
    </row>
    <row r="361" spans="1:8" ht="13">
      <c r="A361" s="86"/>
      <c r="B361" s="82"/>
      <c r="C361" s="82"/>
      <c r="H361" s="87"/>
    </row>
    <row r="362" spans="1:8" ht="13">
      <c r="A362" s="86"/>
      <c r="B362" s="82"/>
      <c r="C362" s="82"/>
      <c r="H362" s="87"/>
    </row>
    <row r="363" spans="1:8" ht="13">
      <c r="A363" s="86"/>
      <c r="B363" s="82"/>
      <c r="C363" s="82"/>
      <c r="H363" s="87"/>
    </row>
    <row r="364" spans="1:8" ht="13">
      <c r="A364" s="86"/>
      <c r="B364" s="82"/>
      <c r="C364" s="82"/>
      <c r="H364" s="87"/>
    </row>
    <row r="365" spans="1:8" ht="13">
      <c r="A365" s="86"/>
      <c r="B365" s="82"/>
      <c r="C365" s="82"/>
      <c r="H365" s="87"/>
    </row>
    <row r="366" spans="1:8" ht="13">
      <c r="A366" s="86"/>
      <c r="B366" s="82"/>
      <c r="C366" s="82"/>
      <c r="H366" s="87"/>
    </row>
    <row r="367" spans="1:8" ht="13">
      <c r="A367" s="86"/>
      <c r="B367" s="82"/>
      <c r="C367" s="82"/>
      <c r="H367" s="87"/>
    </row>
    <row r="368" spans="1:8" ht="13">
      <c r="A368" s="86"/>
      <c r="B368" s="82"/>
      <c r="C368" s="82"/>
      <c r="H368" s="87"/>
    </row>
    <row r="369" spans="1:8" ht="13">
      <c r="A369" s="86"/>
      <c r="B369" s="82"/>
      <c r="C369" s="82"/>
      <c r="H369" s="87"/>
    </row>
    <row r="370" spans="1:8" ht="13">
      <c r="A370" s="86"/>
      <c r="B370" s="82"/>
      <c r="C370" s="82"/>
      <c r="H370" s="87"/>
    </row>
    <row r="371" spans="1:8" ht="13">
      <c r="A371" s="86"/>
      <c r="B371" s="82"/>
      <c r="C371" s="82"/>
      <c r="H371" s="87"/>
    </row>
    <row r="372" spans="1:8" ht="13">
      <c r="A372" s="86"/>
      <c r="B372" s="82"/>
      <c r="C372" s="82"/>
      <c r="H372" s="87"/>
    </row>
    <row r="373" spans="1:8" ht="13">
      <c r="A373" s="86"/>
      <c r="B373" s="82"/>
      <c r="C373" s="82"/>
      <c r="H373" s="87"/>
    </row>
    <row r="374" spans="1:8" ht="13">
      <c r="A374" s="86"/>
      <c r="B374" s="82"/>
      <c r="C374" s="82"/>
      <c r="H374" s="87"/>
    </row>
    <row r="375" spans="1:8" ht="13">
      <c r="A375" s="86"/>
      <c r="B375" s="82"/>
      <c r="C375" s="82"/>
      <c r="H375" s="87"/>
    </row>
    <row r="376" spans="1:8" ht="13">
      <c r="A376" s="86"/>
      <c r="B376" s="82"/>
      <c r="C376" s="82"/>
      <c r="H376" s="87"/>
    </row>
    <row r="377" spans="1:8" ht="13">
      <c r="A377" s="86"/>
      <c r="B377" s="82"/>
      <c r="C377" s="82"/>
      <c r="H377" s="87"/>
    </row>
    <row r="378" spans="1:8" ht="13">
      <c r="A378" s="86"/>
      <c r="B378" s="82"/>
      <c r="C378" s="82"/>
      <c r="H378" s="87"/>
    </row>
    <row r="379" spans="1:8" ht="13">
      <c r="A379" s="86"/>
      <c r="B379" s="82"/>
      <c r="C379" s="82"/>
      <c r="H379" s="87"/>
    </row>
    <row r="380" spans="1:8" ht="13">
      <c r="A380" s="86"/>
      <c r="B380" s="82"/>
      <c r="C380" s="82"/>
      <c r="H380" s="87"/>
    </row>
    <row r="381" spans="1:8" ht="13">
      <c r="A381" s="86"/>
      <c r="B381" s="82"/>
      <c r="C381" s="82"/>
      <c r="H381" s="87"/>
    </row>
    <row r="382" spans="1:8" ht="13">
      <c r="A382" s="86"/>
      <c r="B382" s="82"/>
      <c r="C382" s="82"/>
      <c r="H382" s="87"/>
    </row>
    <row r="383" spans="1:8" ht="13">
      <c r="A383" s="86"/>
      <c r="B383" s="82"/>
      <c r="C383" s="82"/>
      <c r="H383" s="87"/>
    </row>
    <row r="384" spans="1:8" ht="13">
      <c r="A384" s="86"/>
      <c r="B384" s="82"/>
      <c r="C384" s="82"/>
      <c r="H384" s="87"/>
    </row>
    <row r="385" spans="1:8" ht="13">
      <c r="A385" s="86"/>
      <c r="B385" s="82"/>
      <c r="C385" s="82"/>
      <c r="H385" s="87"/>
    </row>
    <row r="386" spans="1:8" ht="13">
      <c r="A386" s="86"/>
      <c r="B386" s="82"/>
      <c r="C386" s="82"/>
      <c r="H386" s="87"/>
    </row>
    <row r="387" spans="1:8" ht="13">
      <c r="A387" s="86"/>
      <c r="B387" s="82"/>
      <c r="C387" s="82"/>
      <c r="H387" s="87"/>
    </row>
    <row r="388" spans="1:8" ht="13">
      <c r="A388" s="86"/>
      <c r="B388" s="82"/>
      <c r="C388" s="82"/>
      <c r="H388" s="87"/>
    </row>
    <row r="389" spans="1:8" ht="13">
      <c r="A389" s="86"/>
      <c r="B389" s="82"/>
      <c r="C389" s="82"/>
      <c r="H389" s="87"/>
    </row>
    <row r="390" spans="1:8" ht="13">
      <c r="A390" s="86"/>
      <c r="B390" s="82"/>
      <c r="C390" s="82"/>
      <c r="H390" s="87"/>
    </row>
    <row r="391" spans="1:8" ht="13">
      <c r="A391" s="86"/>
      <c r="B391" s="82"/>
      <c r="C391" s="82"/>
      <c r="H391" s="87"/>
    </row>
    <row r="392" spans="1:8" ht="13">
      <c r="A392" s="86"/>
      <c r="B392" s="82"/>
      <c r="C392" s="82"/>
      <c r="H392" s="87"/>
    </row>
    <row r="393" spans="1:8" ht="13">
      <c r="A393" s="86"/>
      <c r="B393" s="82"/>
      <c r="C393" s="82"/>
      <c r="H393" s="87"/>
    </row>
    <row r="394" spans="1:8" ht="13">
      <c r="A394" s="86"/>
      <c r="B394" s="82"/>
      <c r="C394" s="82"/>
      <c r="H394" s="87"/>
    </row>
    <row r="395" spans="1:8" ht="13">
      <c r="A395" s="86"/>
      <c r="B395" s="82"/>
      <c r="C395" s="82"/>
      <c r="H395" s="87"/>
    </row>
    <row r="396" spans="1:8" ht="13">
      <c r="A396" s="86"/>
      <c r="B396" s="82"/>
      <c r="C396" s="82"/>
      <c r="H396" s="87"/>
    </row>
    <row r="397" spans="1:8" ht="13">
      <c r="A397" s="86"/>
      <c r="B397" s="82"/>
      <c r="C397" s="82"/>
      <c r="H397" s="87"/>
    </row>
    <row r="398" spans="1:8" ht="13">
      <c r="A398" s="86"/>
      <c r="B398" s="82"/>
      <c r="C398" s="82"/>
      <c r="H398" s="87"/>
    </row>
    <row r="399" spans="1:8" ht="13">
      <c r="A399" s="86"/>
      <c r="B399" s="82"/>
      <c r="C399" s="82"/>
      <c r="H399" s="87"/>
    </row>
    <row r="400" spans="1:8" ht="13">
      <c r="A400" s="86"/>
      <c r="B400" s="82"/>
      <c r="C400" s="82"/>
      <c r="H400" s="87"/>
    </row>
    <row r="401" spans="1:8" ht="13">
      <c r="A401" s="86"/>
      <c r="B401" s="82"/>
      <c r="C401" s="82"/>
      <c r="H401" s="87"/>
    </row>
    <row r="402" spans="1:8" ht="13">
      <c r="A402" s="86"/>
      <c r="B402" s="82"/>
      <c r="C402" s="82"/>
      <c r="H402" s="87"/>
    </row>
    <row r="403" spans="1:8" ht="13">
      <c r="A403" s="86"/>
      <c r="B403" s="82"/>
      <c r="C403" s="82"/>
      <c r="H403" s="87"/>
    </row>
    <row r="404" spans="1:8" ht="13">
      <c r="A404" s="86"/>
      <c r="B404" s="82"/>
      <c r="C404" s="82"/>
      <c r="H404" s="87"/>
    </row>
    <row r="405" spans="1:8" ht="13">
      <c r="A405" s="86"/>
      <c r="B405" s="82"/>
      <c r="C405" s="82"/>
      <c r="H405" s="87"/>
    </row>
    <row r="406" spans="1:8" ht="13">
      <c r="A406" s="86"/>
      <c r="B406" s="82"/>
      <c r="C406" s="82"/>
      <c r="H406" s="87"/>
    </row>
    <row r="407" spans="1:8" ht="13">
      <c r="A407" s="86"/>
      <c r="B407" s="82"/>
      <c r="C407" s="82"/>
      <c r="H407" s="87"/>
    </row>
    <row r="408" spans="1:8" ht="13">
      <c r="A408" s="86"/>
      <c r="B408" s="82"/>
      <c r="C408" s="82"/>
      <c r="H408" s="87"/>
    </row>
    <row r="409" spans="1:8" ht="13">
      <c r="A409" s="86"/>
      <c r="B409" s="82"/>
      <c r="C409" s="82"/>
      <c r="H409" s="87"/>
    </row>
    <row r="410" spans="1:8" ht="13">
      <c r="A410" s="86"/>
      <c r="B410" s="82"/>
      <c r="C410" s="82"/>
      <c r="H410" s="87"/>
    </row>
    <row r="411" spans="1:8" ht="13">
      <c r="A411" s="86"/>
      <c r="B411" s="82"/>
      <c r="C411" s="82"/>
      <c r="H411" s="87"/>
    </row>
    <row r="412" spans="1:8" ht="13">
      <c r="A412" s="86"/>
      <c r="B412" s="82"/>
      <c r="C412" s="82"/>
      <c r="H412" s="87"/>
    </row>
    <row r="413" spans="1:8" ht="13">
      <c r="A413" s="86"/>
      <c r="B413" s="82"/>
      <c r="C413" s="82"/>
      <c r="H413" s="87"/>
    </row>
    <row r="414" spans="1:8" ht="13">
      <c r="A414" s="86"/>
      <c r="B414" s="82"/>
      <c r="C414" s="82"/>
      <c r="H414" s="87"/>
    </row>
    <row r="415" spans="1:8" ht="13">
      <c r="A415" s="86"/>
      <c r="B415" s="82"/>
      <c r="C415" s="82"/>
      <c r="H415" s="87"/>
    </row>
    <row r="416" spans="1:8" ht="13">
      <c r="A416" s="86"/>
      <c r="B416" s="82"/>
      <c r="C416" s="82"/>
      <c r="H416" s="87"/>
    </row>
    <row r="417" spans="1:8" ht="13">
      <c r="A417" s="86"/>
      <c r="B417" s="82"/>
      <c r="C417" s="82"/>
      <c r="H417" s="87"/>
    </row>
    <row r="418" spans="1:8" ht="13">
      <c r="A418" s="86"/>
      <c r="B418" s="82"/>
      <c r="C418" s="82"/>
      <c r="H418" s="87"/>
    </row>
    <row r="419" spans="1:8" ht="13">
      <c r="A419" s="86"/>
      <c r="B419" s="82"/>
      <c r="C419" s="82"/>
      <c r="H419" s="87"/>
    </row>
    <row r="420" spans="1:8" ht="13">
      <c r="A420" s="86"/>
      <c r="B420" s="82"/>
      <c r="C420" s="82"/>
      <c r="H420" s="87"/>
    </row>
    <row r="421" spans="1:8" ht="13">
      <c r="A421" s="86"/>
      <c r="B421" s="82"/>
      <c r="C421" s="82"/>
      <c r="H421" s="87"/>
    </row>
    <row r="422" spans="1:8" ht="13">
      <c r="A422" s="86"/>
      <c r="B422" s="82"/>
      <c r="C422" s="82"/>
      <c r="H422" s="87"/>
    </row>
    <row r="423" spans="1:8" ht="13">
      <c r="A423" s="86"/>
      <c r="B423" s="82"/>
      <c r="C423" s="82"/>
      <c r="H423" s="87"/>
    </row>
    <row r="424" spans="1:8" ht="13">
      <c r="A424" s="86"/>
      <c r="B424" s="82"/>
      <c r="C424" s="82"/>
      <c r="H424" s="87"/>
    </row>
    <row r="425" spans="1:8" ht="13">
      <c r="A425" s="86"/>
      <c r="B425" s="82"/>
      <c r="C425" s="82"/>
      <c r="H425" s="87"/>
    </row>
    <row r="426" spans="1:8" ht="13">
      <c r="A426" s="86"/>
      <c r="B426" s="82"/>
      <c r="C426" s="82"/>
      <c r="H426" s="87"/>
    </row>
    <row r="427" spans="1:8" ht="13">
      <c r="A427" s="86"/>
      <c r="B427" s="82"/>
      <c r="C427" s="82"/>
      <c r="H427" s="87"/>
    </row>
    <row r="428" spans="1:8" ht="13">
      <c r="A428" s="86"/>
      <c r="B428" s="82"/>
      <c r="C428" s="82"/>
      <c r="H428" s="87"/>
    </row>
    <row r="429" spans="1:8" ht="13">
      <c r="A429" s="86"/>
      <c r="B429" s="82"/>
      <c r="C429" s="82"/>
      <c r="H429" s="87"/>
    </row>
    <row r="430" spans="1:8" ht="13">
      <c r="A430" s="86"/>
      <c r="B430" s="82"/>
      <c r="C430" s="82"/>
      <c r="H430" s="87"/>
    </row>
    <row r="431" spans="1:8" ht="13">
      <c r="A431" s="86"/>
      <c r="B431" s="82"/>
      <c r="C431" s="82"/>
      <c r="H431" s="87"/>
    </row>
    <row r="432" spans="1:8" ht="13">
      <c r="A432" s="86"/>
      <c r="B432" s="82"/>
      <c r="C432" s="82"/>
      <c r="H432" s="87"/>
    </row>
    <row r="433" spans="1:8" ht="13">
      <c r="A433" s="86"/>
      <c r="B433" s="82"/>
      <c r="C433" s="82"/>
      <c r="H433" s="87"/>
    </row>
    <row r="434" spans="1:8" ht="13">
      <c r="A434" s="86"/>
      <c r="B434" s="82"/>
      <c r="C434" s="82"/>
      <c r="H434" s="87"/>
    </row>
    <row r="435" spans="1:8" ht="13">
      <c r="A435" s="86"/>
      <c r="B435" s="82"/>
      <c r="C435" s="82"/>
      <c r="H435" s="87"/>
    </row>
    <row r="436" spans="1:8" ht="13">
      <c r="A436" s="86"/>
      <c r="B436" s="82"/>
      <c r="C436" s="82"/>
      <c r="H436" s="87"/>
    </row>
    <row r="437" spans="1:8" ht="13">
      <c r="A437" s="86"/>
      <c r="B437" s="82"/>
      <c r="C437" s="82"/>
      <c r="H437" s="87"/>
    </row>
    <row r="438" spans="1:8" ht="13">
      <c r="A438" s="86"/>
      <c r="B438" s="82"/>
      <c r="C438" s="82"/>
      <c r="H438" s="87"/>
    </row>
    <row r="439" spans="1:8" ht="13">
      <c r="A439" s="86"/>
      <c r="B439" s="82"/>
      <c r="C439" s="82"/>
      <c r="H439" s="87"/>
    </row>
    <row r="440" spans="1:8" ht="13">
      <c r="A440" s="86"/>
      <c r="B440" s="82"/>
      <c r="C440" s="82"/>
      <c r="H440" s="87"/>
    </row>
    <row r="441" spans="1:8" ht="13">
      <c r="A441" s="86"/>
      <c r="B441" s="82"/>
      <c r="C441" s="82"/>
      <c r="H441" s="87"/>
    </row>
    <row r="442" spans="1:8" ht="13">
      <c r="A442" s="86"/>
      <c r="B442" s="82"/>
      <c r="C442" s="82"/>
      <c r="H442" s="87"/>
    </row>
    <row r="443" spans="1:8" ht="13">
      <c r="A443" s="86"/>
      <c r="B443" s="82"/>
      <c r="C443" s="82"/>
      <c r="H443" s="87"/>
    </row>
    <row r="444" spans="1:8" ht="13">
      <c r="A444" s="86"/>
      <c r="B444" s="82"/>
      <c r="C444" s="82"/>
      <c r="H444" s="87"/>
    </row>
    <row r="445" spans="1:8" ht="13">
      <c r="A445" s="86"/>
      <c r="B445" s="82"/>
      <c r="C445" s="82"/>
      <c r="H445" s="87"/>
    </row>
    <row r="446" spans="1:8" ht="13">
      <c r="A446" s="86"/>
      <c r="B446" s="82"/>
      <c r="C446" s="82"/>
      <c r="H446" s="87"/>
    </row>
    <row r="447" spans="1:8" ht="13">
      <c r="A447" s="86"/>
      <c r="B447" s="82"/>
      <c r="C447" s="82"/>
      <c r="H447" s="87"/>
    </row>
    <row r="448" spans="1:8" ht="13">
      <c r="A448" s="86"/>
      <c r="B448" s="82"/>
      <c r="C448" s="82"/>
      <c r="H448" s="87"/>
    </row>
    <row r="449" spans="1:8" ht="13">
      <c r="A449" s="86"/>
      <c r="B449" s="82"/>
      <c r="C449" s="82"/>
      <c r="H449" s="87"/>
    </row>
    <row r="450" spans="1:8" ht="13">
      <c r="A450" s="86"/>
      <c r="B450" s="82"/>
      <c r="C450" s="82"/>
      <c r="H450" s="87"/>
    </row>
    <row r="451" spans="1:8" ht="13">
      <c r="A451" s="86"/>
      <c r="B451" s="82"/>
      <c r="C451" s="82"/>
      <c r="H451" s="87"/>
    </row>
    <row r="452" spans="1:8" ht="13">
      <c r="A452" s="86"/>
      <c r="B452" s="82"/>
      <c r="C452" s="82"/>
      <c r="H452" s="87"/>
    </row>
    <row r="453" spans="1:8" ht="13">
      <c r="A453" s="86"/>
      <c r="B453" s="82"/>
      <c r="C453" s="82"/>
      <c r="H453" s="87"/>
    </row>
    <row r="454" spans="1:8" ht="13">
      <c r="A454" s="86"/>
      <c r="B454" s="82"/>
      <c r="C454" s="82"/>
      <c r="H454" s="87"/>
    </row>
    <row r="455" spans="1:8" ht="13">
      <c r="A455" s="86"/>
      <c r="B455" s="82"/>
      <c r="C455" s="82"/>
      <c r="H455" s="87"/>
    </row>
    <row r="456" spans="1:8" ht="13">
      <c r="A456" s="86"/>
      <c r="B456" s="82"/>
      <c r="C456" s="82"/>
      <c r="H456" s="87"/>
    </row>
    <row r="457" spans="1:8" ht="13">
      <c r="A457" s="86"/>
      <c r="B457" s="82"/>
      <c r="C457" s="82"/>
      <c r="H457" s="87"/>
    </row>
    <row r="458" spans="1:8" ht="13">
      <c r="A458" s="86"/>
      <c r="B458" s="82"/>
      <c r="C458" s="82"/>
      <c r="H458" s="87"/>
    </row>
    <row r="459" spans="1:8" ht="13">
      <c r="A459" s="86"/>
      <c r="B459" s="82"/>
      <c r="C459" s="82"/>
      <c r="H459" s="87"/>
    </row>
    <row r="460" spans="1:8" ht="13">
      <c r="A460" s="86"/>
      <c r="B460" s="82"/>
      <c r="C460" s="82"/>
      <c r="H460" s="87"/>
    </row>
    <row r="461" spans="1:8" ht="13">
      <c r="A461" s="86"/>
      <c r="B461" s="82"/>
      <c r="C461" s="82"/>
      <c r="H461" s="87"/>
    </row>
    <row r="462" spans="1:8" ht="13">
      <c r="A462" s="86"/>
      <c r="B462" s="82"/>
      <c r="C462" s="82"/>
      <c r="H462" s="87"/>
    </row>
    <row r="463" spans="1:8" ht="13">
      <c r="A463" s="86"/>
      <c r="B463" s="82"/>
      <c r="C463" s="82"/>
      <c r="H463" s="87"/>
    </row>
    <row r="464" spans="1:8" ht="13">
      <c r="A464" s="86"/>
      <c r="B464" s="82"/>
      <c r="C464" s="82"/>
      <c r="H464" s="87"/>
    </row>
    <row r="465" spans="1:8" ht="13">
      <c r="A465" s="86"/>
      <c r="B465" s="82"/>
      <c r="C465" s="82"/>
      <c r="H465" s="87"/>
    </row>
    <row r="466" spans="1:8" ht="13">
      <c r="A466" s="86"/>
      <c r="B466" s="82"/>
      <c r="C466" s="82"/>
      <c r="H466" s="87"/>
    </row>
    <row r="467" spans="1:8" ht="13">
      <c r="A467" s="86"/>
      <c r="B467" s="82"/>
      <c r="C467" s="82"/>
      <c r="H467" s="87"/>
    </row>
    <row r="468" spans="1:8" ht="13">
      <c r="A468" s="86"/>
      <c r="B468" s="82"/>
      <c r="C468" s="82"/>
      <c r="H468" s="87"/>
    </row>
    <row r="469" spans="1:8" ht="13">
      <c r="A469" s="86"/>
      <c r="B469" s="82"/>
      <c r="C469" s="82"/>
      <c r="H469" s="87"/>
    </row>
    <row r="470" spans="1:8" ht="13">
      <c r="A470" s="86"/>
      <c r="B470" s="82"/>
      <c r="C470" s="82"/>
      <c r="H470" s="87"/>
    </row>
    <row r="471" spans="1:8" ht="13">
      <c r="A471" s="86"/>
      <c r="B471" s="82"/>
      <c r="C471" s="82"/>
      <c r="H471" s="87"/>
    </row>
    <row r="472" spans="1:8" ht="13">
      <c r="A472" s="86"/>
      <c r="B472" s="82"/>
      <c r="C472" s="82"/>
      <c r="H472" s="87"/>
    </row>
    <row r="473" spans="1:8" ht="13">
      <c r="A473" s="86"/>
      <c r="B473" s="82"/>
      <c r="C473" s="82"/>
      <c r="H473" s="87"/>
    </row>
    <row r="474" spans="1:8" ht="13">
      <c r="A474" s="86"/>
      <c r="B474" s="82"/>
      <c r="C474" s="82"/>
      <c r="H474" s="87"/>
    </row>
    <row r="475" spans="1:8" ht="13">
      <c r="A475" s="86"/>
      <c r="B475" s="82"/>
      <c r="C475" s="82"/>
      <c r="H475" s="87"/>
    </row>
    <row r="476" spans="1:8" ht="13">
      <c r="A476" s="86"/>
      <c r="B476" s="82"/>
      <c r="C476" s="82"/>
      <c r="H476" s="87"/>
    </row>
    <row r="477" spans="1:8" ht="13">
      <c r="A477" s="86"/>
      <c r="B477" s="82"/>
      <c r="C477" s="82"/>
      <c r="H477" s="87"/>
    </row>
    <row r="478" spans="1:8" ht="13">
      <c r="A478" s="86"/>
      <c r="B478" s="82"/>
      <c r="C478" s="82"/>
      <c r="H478" s="87"/>
    </row>
    <row r="479" spans="1:8" ht="13">
      <c r="A479" s="86"/>
      <c r="B479" s="82"/>
      <c r="C479" s="82"/>
      <c r="H479" s="87"/>
    </row>
    <row r="480" spans="1:8" ht="13">
      <c r="A480" s="86"/>
      <c r="B480" s="82"/>
      <c r="C480" s="82"/>
      <c r="H480" s="87"/>
    </row>
    <row r="481" spans="1:8" ht="13">
      <c r="A481" s="86"/>
      <c r="B481" s="82"/>
      <c r="C481" s="82"/>
      <c r="H481" s="87"/>
    </row>
    <row r="482" spans="1:8" ht="13">
      <c r="A482" s="86"/>
      <c r="B482" s="82"/>
      <c r="C482" s="82"/>
      <c r="H482" s="87"/>
    </row>
    <row r="483" spans="1:8" ht="13">
      <c r="A483" s="86"/>
      <c r="B483" s="82"/>
      <c r="C483" s="82"/>
      <c r="H483" s="87"/>
    </row>
    <row r="484" spans="1:8" ht="13">
      <c r="A484" s="86"/>
      <c r="B484" s="82"/>
      <c r="C484" s="82"/>
      <c r="H484" s="87"/>
    </row>
    <row r="485" spans="1:8" ht="13">
      <c r="A485" s="86"/>
      <c r="B485" s="82"/>
      <c r="C485" s="82"/>
      <c r="H485" s="87"/>
    </row>
    <row r="486" spans="1:8" ht="13">
      <c r="A486" s="86"/>
      <c r="B486" s="82"/>
      <c r="C486" s="82"/>
      <c r="H486" s="87"/>
    </row>
    <row r="487" spans="1:8" ht="13">
      <c r="A487" s="86"/>
      <c r="B487" s="82"/>
      <c r="C487" s="82"/>
      <c r="H487" s="87"/>
    </row>
    <row r="488" spans="1:8" ht="13">
      <c r="A488" s="86"/>
      <c r="B488" s="82"/>
      <c r="C488" s="82"/>
      <c r="H488" s="87"/>
    </row>
    <row r="489" spans="1:8" ht="13">
      <c r="A489" s="86"/>
      <c r="B489" s="82"/>
      <c r="C489" s="82"/>
      <c r="H489" s="87"/>
    </row>
    <row r="490" spans="1:8" ht="13">
      <c r="A490" s="86"/>
      <c r="B490" s="82"/>
      <c r="C490" s="82"/>
      <c r="H490" s="87"/>
    </row>
    <row r="491" spans="1:8" ht="13">
      <c r="A491" s="86"/>
      <c r="B491" s="82"/>
      <c r="C491" s="82"/>
      <c r="H491" s="87"/>
    </row>
    <row r="492" spans="1:8" ht="13">
      <c r="A492" s="86"/>
      <c r="B492" s="82"/>
      <c r="C492" s="82"/>
      <c r="H492" s="87"/>
    </row>
    <row r="493" spans="1:8" ht="13">
      <c r="A493" s="86"/>
      <c r="B493" s="82"/>
      <c r="C493" s="82"/>
      <c r="H493" s="87"/>
    </row>
    <row r="494" spans="1:8" ht="13">
      <c r="A494" s="86"/>
      <c r="B494" s="82"/>
      <c r="C494" s="82"/>
      <c r="H494" s="87"/>
    </row>
    <row r="495" spans="1:8" ht="13">
      <c r="A495" s="86"/>
      <c r="B495" s="82"/>
      <c r="C495" s="82"/>
      <c r="H495" s="87"/>
    </row>
    <row r="496" spans="1:8" ht="13">
      <c r="A496" s="86"/>
      <c r="B496" s="82"/>
      <c r="C496" s="82"/>
      <c r="H496" s="87"/>
    </row>
    <row r="497" spans="1:8" ht="13">
      <c r="A497" s="86"/>
      <c r="B497" s="82"/>
      <c r="C497" s="82"/>
      <c r="H497" s="87"/>
    </row>
    <row r="498" spans="1:8" ht="13">
      <c r="A498" s="86"/>
      <c r="B498" s="82"/>
      <c r="C498" s="82"/>
      <c r="H498" s="87"/>
    </row>
    <row r="499" spans="1:8" ht="13">
      <c r="A499" s="86"/>
      <c r="B499" s="82"/>
      <c r="C499" s="82"/>
      <c r="H499" s="87"/>
    </row>
    <row r="500" spans="1:8" ht="13">
      <c r="A500" s="86"/>
      <c r="B500" s="82"/>
      <c r="C500" s="82"/>
      <c r="H500" s="87"/>
    </row>
    <row r="501" spans="1:8" ht="13">
      <c r="A501" s="86"/>
      <c r="B501" s="82"/>
      <c r="C501" s="82"/>
      <c r="H501" s="87"/>
    </row>
    <row r="502" spans="1:8" ht="13">
      <c r="A502" s="86"/>
      <c r="B502" s="82"/>
      <c r="C502" s="82"/>
      <c r="H502" s="87"/>
    </row>
    <row r="503" spans="1:8" ht="13">
      <c r="A503" s="86"/>
      <c r="B503" s="82"/>
      <c r="C503" s="82"/>
      <c r="H503" s="87"/>
    </row>
    <row r="504" spans="1:8" ht="13">
      <c r="A504" s="86"/>
      <c r="B504" s="82"/>
      <c r="C504" s="82"/>
      <c r="H504" s="87"/>
    </row>
    <row r="505" spans="1:8" ht="13">
      <c r="A505" s="86"/>
      <c r="B505" s="82"/>
      <c r="C505" s="82"/>
      <c r="H505" s="87"/>
    </row>
    <row r="506" spans="1:8" ht="13">
      <c r="A506" s="86"/>
      <c r="B506" s="82"/>
      <c r="C506" s="82"/>
      <c r="H506" s="87"/>
    </row>
    <row r="507" spans="1:8" ht="13">
      <c r="A507" s="86"/>
      <c r="B507" s="82"/>
      <c r="C507" s="82"/>
      <c r="H507" s="87"/>
    </row>
    <row r="508" spans="1:8" ht="13">
      <c r="A508" s="86"/>
      <c r="B508" s="82"/>
      <c r="C508" s="82"/>
      <c r="H508" s="87"/>
    </row>
    <row r="509" spans="1:8" ht="13">
      <c r="A509" s="86"/>
      <c r="B509" s="82"/>
      <c r="C509" s="82"/>
      <c r="H509" s="87"/>
    </row>
    <row r="510" spans="1:8" ht="13">
      <c r="A510" s="86"/>
      <c r="B510" s="82"/>
      <c r="C510" s="82"/>
      <c r="H510" s="87"/>
    </row>
    <row r="511" spans="1:8" ht="13">
      <c r="A511" s="86"/>
      <c r="B511" s="82"/>
      <c r="C511" s="82"/>
      <c r="H511" s="87"/>
    </row>
    <row r="512" spans="1:8" ht="13">
      <c r="A512" s="86"/>
      <c r="B512" s="82"/>
      <c r="C512" s="82"/>
      <c r="H512" s="87"/>
    </row>
    <row r="513" spans="1:8" ht="13">
      <c r="A513" s="86"/>
      <c r="B513" s="82"/>
      <c r="C513" s="82"/>
      <c r="H513" s="87"/>
    </row>
    <row r="514" spans="1:8" ht="13">
      <c r="A514" s="86"/>
      <c r="B514" s="82"/>
      <c r="C514" s="82"/>
      <c r="H514" s="87"/>
    </row>
    <row r="515" spans="1:8" ht="13">
      <c r="A515" s="86"/>
      <c r="B515" s="82"/>
      <c r="C515" s="82"/>
      <c r="H515" s="87"/>
    </row>
    <row r="516" spans="1:8" ht="13">
      <c r="A516" s="86"/>
      <c r="B516" s="82"/>
      <c r="C516" s="82"/>
      <c r="H516" s="87"/>
    </row>
    <row r="517" spans="1:8" ht="13">
      <c r="A517" s="86"/>
      <c r="B517" s="82"/>
      <c r="C517" s="82"/>
      <c r="H517" s="87"/>
    </row>
    <row r="518" spans="1:8" ht="13">
      <c r="A518" s="86"/>
      <c r="B518" s="82"/>
      <c r="C518" s="82"/>
      <c r="H518" s="87"/>
    </row>
    <row r="519" spans="1:8" ht="13">
      <c r="A519" s="86"/>
      <c r="B519" s="82"/>
      <c r="C519" s="82"/>
      <c r="H519" s="87"/>
    </row>
    <row r="520" spans="1:8" ht="13">
      <c r="A520" s="86"/>
      <c r="B520" s="82"/>
      <c r="C520" s="82"/>
      <c r="H520" s="87"/>
    </row>
    <row r="521" spans="1:8" ht="13">
      <c r="A521" s="86"/>
      <c r="B521" s="82"/>
      <c r="C521" s="82"/>
      <c r="H521" s="87"/>
    </row>
    <row r="522" spans="1:8" ht="13">
      <c r="A522" s="86"/>
      <c r="B522" s="82"/>
      <c r="C522" s="82"/>
      <c r="H522" s="87"/>
    </row>
    <row r="523" spans="1:8" ht="13">
      <c r="A523" s="86"/>
      <c r="B523" s="82"/>
      <c r="C523" s="82"/>
      <c r="H523" s="87"/>
    </row>
    <row r="524" spans="1:8" ht="13">
      <c r="A524" s="86"/>
      <c r="B524" s="82"/>
      <c r="C524" s="82"/>
      <c r="H524" s="87"/>
    </row>
    <row r="525" spans="1:8" ht="13">
      <c r="A525" s="86"/>
      <c r="B525" s="82"/>
      <c r="C525" s="82"/>
      <c r="H525" s="87"/>
    </row>
    <row r="526" spans="1:8" ht="13">
      <c r="A526" s="86"/>
      <c r="B526" s="82"/>
      <c r="C526" s="82"/>
      <c r="H526" s="87"/>
    </row>
    <row r="527" spans="1:8" ht="13">
      <c r="A527" s="86"/>
      <c r="B527" s="82"/>
      <c r="C527" s="82"/>
      <c r="H527" s="87"/>
    </row>
    <row r="528" spans="1:8" ht="13">
      <c r="A528" s="86"/>
      <c r="B528" s="82"/>
      <c r="C528" s="82"/>
      <c r="H528" s="87"/>
    </row>
    <row r="529" spans="1:8" ht="13">
      <c r="A529" s="86"/>
      <c r="B529" s="82"/>
      <c r="C529" s="82"/>
      <c r="H529" s="87"/>
    </row>
    <row r="530" spans="1:8" ht="13">
      <c r="A530" s="86"/>
      <c r="B530" s="82"/>
      <c r="C530" s="82"/>
      <c r="H530" s="87"/>
    </row>
    <row r="531" spans="1:8" ht="13">
      <c r="A531" s="86"/>
      <c r="B531" s="82"/>
      <c r="C531" s="82"/>
      <c r="H531" s="87"/>
    </row>
    <row r="532" spans="1:8" ht="13">
      <c r="A532" s="86"/>
      <c r="B532" s="82"/>
      <c r="C532" s="82"/>
      <c r="H532" s="87"/>
    </row>
    <row r="533" spans="1:8" ht="13">
      <c r="A533" s="86"/>
      <c r="B533" s="82"/>
      <c r="C533" s="82"/>
      <c r="H533" s="87"/>
    </row>
    <row r="534" spans="1:8" ht="13">
      <c r="A534" s="86"/>
      <c r="B534" s="82"/>
      <c r="C534" s="82"/>
      <c r="H534" s="87"/>
    </row>
    <row r="535" spans="1:8" ht="13">
      <c r="A535" s="86"/>
      <c r="B535" s="82"/>
      <c r="C535" s="82"/>
      <c r="H535" s="87"/>
    </row>
    <row r="536" spans="1:8" ht="13">
      <c r="A536" s="86"/>
      <c r="B536" s="82"/>
      <c r="C536" s="82"/>
      <c r="H536" s="87"/>
    </row>
    <row r="537" spans="1:8" ht="13">
      <c r="A537" s="86"/>
      <c r="B537" s="82"/>
      <c r="C537" s="82"/>
      <c r="H537" s="87"/>
    </row>
    <row r="538" spans="1:8" ht="13">
      <c r="A538" s="86"/>
      <c r="B538" s="82"/>
      <c r="C538" s="82"/>
      <c r="H538" s="87"/>
    </row>
    <row r="539" spans="1:8" ht="13">
      <c r="A539" s="86"/>
      <c r="B539" s="82"/>
      <c r="C539" s="82"/>
      <c r="H539" s="87"/>
    </row>
    <row r="540" spans="1:8" ht="13">
      <c r="A540" s="86"/>
      <c r="B540" s="82"/>
      <c r="C540" s="82"/>
      <c r="H540" s="87"/>
    </row>
    <row r="541" spans="1:8" ht="13">
      <c r="A541" s="86"/>
      <c r="B541" s="82"/>
      <c r="C541" s="82"/>
      <c r="H541" s="87"/>
    </row>
    <row r="542" spans="1:8" ht="13">
      <c r="A542" s="86"/>
      <c r="B542" s="82"/>
      <c r="C542" s="82"/>
      <c r="H542" s="87"/>
    </row>
    <row r="543" spans="1:8" ht="13">
      <c r="A543" s="86"/>
      <c r="B543" s="82"/>
      <c r="C543" s="82"/>
      <c r="H543" s="87"/>
    </row>
    <row r="544" spans="1:8" ht="13">
      <c r="A544" s="86"/>
      <c r="B544" s="82"/>
      <c r="C544" s="82"/>
      <c r="H544" s="87"/>
    </row>
    <row r="545" spans="1:8" ht="13">
      <c r="A545" s="86"/>
      <c r="B545" s="82"/>
      <c r="C545" s="82"/>
      <c r="H545" s="87"/>
    </row>
    <row r="546" spans="1:8" ht="13">
      <c r="A546" s="86"/>
      <c r="B546" s="82"/>
      <c r="C546" s="82"/>
      <c r="H546" s="87"/>
    </row>
    <row r="547" spans="1:8" ht="13">
      <c r="A547" s="86"/>
      <c r="B547" s="82"/>
      <c r="C547" s="82"/>
      <c r="H547" s="87"/>
    </row>
    <row r="548" spans="1:8" ht="13">
      <c r="A548" s="86"/>
      <c r="B548" s="82"/>
      <c r="C548" s="82"/>
      <c r="H548" s="87"/>
    </row>
    <row r="549" spans="1:8" ht="13">
      <c r="A549" s="86"/>
      <c r="B549" s="82"/>
      <c r="C549" s="82"/>
      <c r="H549" s="87"/>
    </row>
    <row r="550" spans="1:8" ht="13">
      <c r="A550" s="86"/>
      <c r="B550" s="82"/>
      <c r="C550" s="82"/>
      <c r="H550" s="87"/>
    </row>
    <row r="551" spans="1:8" ht="13">
      <c r="A551" s="86"/>
      <c r="B551" s="82"/>
      <c r="C551" s="82"/>
      <c r="H551" s="87"/>
    </row>
    <row r="552" spans="1:8" ht="13">
      <c r="A552" s="86"/>
      <c r="B552" s="82"/>
      <c r="C552" s="82"/>
      <c r="H552" s="87"/>
    </row>
    <row r="553" spans="1:8" ht="13">
      <c r="A553" s="86"/>
      <c r="B553" s="82"/>
      <c r="C553" s="82"/>
      <c r="H553" s="87"/>
    </row>
    <row r="554" spans="1:8" ht="13">
      <c r="A554" s="86"/>
      <c r="B554" s="82"/>
      <c r="C554" s="82"/>
      <c r="H554" s="87"/>
    </row>
    <row r="555" spans="1:8" ht="13">
      <c r="A555" s="86"/>
      <c r="B555" s="82"/>
      <c r="C555" s="82"/>
      <c r="H555" s="87"/>
    </row>
    <row r="556" spans="1:8" ht="13">
      <c r="A556" s="86"/>
      <c r="B556" s="82"/>
      <c r="C556" s="82"/>
      <c r="H556" s="87"/>
    </row>
    <row r="557" spans="1:8" ht="13">
      <c r="A557" s="86"/>
      <c r="B557" s="82"/>
      <c r="C557" s="82"/>
      <c r="H557" s="87"/>
    </row>
    <row r="558" spans="1:8" ht="13">
      <c r="A558" s="86"/>
      <c r="B558" s="82"/>
      <c r="C558" s="82"/>
      <c r="H558" s="87"/>
    </row>
    <row r="559" spans="1:8" ht="13">
      <c r="A559" s="86"/>
      <c r="B559" s="82"/>
      <c r="C559" s="82"/>
      <c r="H559" s="87"/>
    </row>
    <row r="560" spans="1:8" ht="13">
      <c r="A560" s="86"/>
      <c r="B560" s="82"/>
      <c r="C560" s="82"/>
      <c r="H560" s="87"/>
    </row>
    <row r="561" spans="1:8" ht="13">
      <c r="A561" s="86"/>
      <c r="B561" s="82"/>
      <c r="C561" s="82"/>
      <c r="H561" s="87"/>
    </row>
    <row r="562" spans="1:8" ht="13">
      <c r="A562" s="86"/>
      <c r="B562" s="82"/>
      <c r="C562" s="82"/>
      <c r="H562" s="87"/>
    </row>
    <row r="563" spans="1:8" ht="13">
      <c r="A563" s="86"/>
      <c r="B563" s="82"/>
      <c r="C563" s="82"/>
      <c r="H563" s="87"/>
    </row>
    <row r="564" spans="1:8" ht="13">
      <c r="A564" s="86"/>
      <c r="B564" s="82"/>
      <c r="C564" s="82"/>
      <c r="H564" s="87"/>
    </row>
    <row r="565" spans="1:8" ht="13">
      <c r="A565" s="86"/>
      <c r="B565" s="82"/>
      <c r="C565" s="82"/>
      <c r="H565" s="87"/>
    </row>
    <row r="566" spans="1:8" ht="13">
      <c r="A566" s="86"/>
      <c r="B566" s="82"/>
      <c r="C566" s="82"/>
      <c r="H566" s="87"/>
    </row>
    <row r="567" spans="1:8" ht="13">
      <c r="A567" s="86"/>
      <c r="B567" s="82"/>
      <c r="C567" s="82"/>
      <c r="H567" s="87"/>
    </row>
    <row r="568" spans="1:8" ht="13">
      <c r="A568" s="86"/>
      <c r="B568" s="82"/>
      <c r="C568" s="82"/>
      <c r="H568" s="87"/>
    </row>
    <row r="569" spans="1:8" ht="13">
      <c r="A569" s="86"/>
      <c r="B569" s="82"/>
      <c r="C569" s="82"/>
      <c r="H569" s="87"/>
    </row>
    <row r="570" spans="1:8" ht="13">
      <c r="A570" s="86"/>
      <c r="B570" s="82"/>
      <c r="C570" s="82"/>
      <c r="H570" s="87"/>
    </row>
    <row r="571" spans="1:8" ht="13">
      <c r="A571" s="86"/>
      <c r="B571" s="82"/>
      <c r="C571" s="82"/>
      <c r="H571" s="87"/>
    </row>
    <row r="572" spans="1:8" ht="13">
      <c r="A572" s="86"/>
      <c r="B572" s="82"/>
      <c r="C572" s="82"/>
      <c r="H572" s="87"/>
    </row>
    <row r="573" spans="1:8" ht="13">
      <c r="A573" s="86"/>
      <c r="B573" s="82"/>
      <c r="C573" s="82"/>
      <c r="H573" s="87"/>
    </row>
    <row r="574" spans="1:8" ht="13">
      <c r="A574" s="86"/>
      <c r="B574" s="82"/>
      <c r="C574" s="82"/>
      <c r="H574" s="87"/>
    </row>
    <row r="575" spans="1:8" ht="13">
      <c r="A575" s="86"/>
      <c r="B575" s="82"/>
      <c r="C575" s="82"/>
      <c r="H575" s="87"/>
    </row>
    <row r="576" spans="1:8" ht="13">
      <c r="A576" s="86"/>
      <c r="B576" s="82"/>
      <c r="C576" s="82"/>
      <c r="H576" s="87"/>
    </row>
    <row r="577" spans="1:8" ht="13">
      <c r="A577" s="86"/>
      <c r="B577" s="82"/>
      <c r="C577" s="82"/>
      <c r="H577" s="87"/>
    </row>
    <row r="578" spans="1:8" ht="13">
      <c r="A578" s="86"/>
      <c r="B578" s="82"/>
      <c r="C578" s="82"/>
      <c r="H578" s="87"/>
    </row>
    <row r="579" spans="1:8" ht="13">
      <c r="A579" s="86"/>
      <c r="B579" s="82"/>
      <c r="C579" s="82"/>
      <c r="H579" s="87"/>
    </row>
    <row r="580" spans="1:8" ht="13">
      <c r="A580" s="86"/>
      <c r="B580" s="82"/>
      <c r="C580" s="82"/>
      <c r="H580" s="87"/>
    </row>
    <row r="581" spans="1:8" ht="13">
      <c r="A581" s="86"/>
      <c r="B581" s="82"/>
      <c r="C581" s="82"/>
      <c r="H581" s="87"/>
    </row>
    <row r="582" spans="1:8" ht="13">
      <c r="A582" s="86"/>
      <c r="B582" s="82"/>
      <c r="C582" s="82"/>
      <c r="H582" s="87"/>
    </row>
    <row r="583" spans="1:8" ht="13">
      <c r="A583" s="86"/>
      <c r="B583" s="82"/>
      <c r="C583" s="82"/>
      <c r="H583" s="87"/>
    </row>
    <row r="584" spans="1:8" ht="13">
      <c r="A584" s="86"/>
      <c r="B584" s="82"/>
      <c r="C584" s="82"/>
      <c r="H584" s="87"/>
    </row>
    <row r="585" spans="1:8" ht="13">
      <c r="A585" s="86"/>
      <c r="B585" s="82"/>
      <c r="C585" s="82"/>
      <c r="H585" s="87"/>
    </row>
    <row r="586" spans="1:8" ht="13">
      <c r="A586" s="86"/>
      <c r="B586" s="82"/>
      <c r="C586" s="82"/>
      <c r="H586" s="87"/>
    </row>
    <row r="587" spans="1:8" ht="13">
      <c r="A587" s="86"/>
      <c r="B587" s="82"/>
      <c r="C587" s="82"/>
      <c r="H587" s="87"/>
    </row>
    <row r="588" spans="1:8" ht="13">
      <c r="A588" s="86"/>
      <c r="B588" s="82"/>
      <c r="C588" s="82"/>
      <c r="H588" s="87"/>
    </row>
    <row r="589" spans="1:8" ht="13">
      <c r="A589" s="86"/>
      <c r="B589" s="82"/>
      <c r="C589" s="82"/>
      <c r="H589" s="87"/>
    </row>
    <row r="590" spans="1:8" ht="13">
      <c r="A590" s="86"/>
      <c r="B590" s="82"/>
      <c r="C590" s="82"/>
      <c r="H590" s="87"/>
    </row>
    <row r="591" spans="1:8" ht="13">
      <c r="A591" s="86"/>
      <c r="B591" s="82"/>
      <c r="C591" s="82"/>
      <c r="H591" s="87"/>
    </row>
    <row r="592" spans="1:8" ht="13">
      <c r="A592" s="86"/>
      <c r="B592" s="82"/>
      <c r="C592" s="82"/>
      <c r="H592" s="87"/>
    </row>
    <row r="593" spans="1:8" ht="13">
      <c r="A593" s="86"/>
      <c r="B593" s="82"/>
      <c r="C593" s="82"/>
      <c r="H593" s="87"/>
    </row>
    <row r="594" spans="1:8" ht="13">
      <c r="A594" s="86"/>
      <c r="B594" s="82"/>
      <c r="C594" s="82"/>
      <c r="H594" s="87"/>
    </row>
    <row r="595" spans="1:8" ht="13">
      <c r="A595" s="86"/>
      <c r="B595" s="82"/>
      <c r="C595" s="82"/>
      <c r="H595" s="87"/>
    </row>
    <row r="596" spans="1:8" ht="13">
      <c r="A596" s="86"/>
      <c r="B596" s="82"/>
      <c r="C596" s="82"/>
      <c r="H596" s="87"/>
    </row>
    <row r="597" spans="1:8" ht="13">
      <c r="A597" s="86"/>
      <c r="B597" s="82"/>
      <c r="C597" s="82"/>
      <c r="H597" s="87"/>
    </row>
    <row r="598" spans="1:8" ht="13">
      <c r="A598" s="86"/>
      <c r="B598" s="82"/>
      <c r="C598" s="82"/>
      <c r="H598" s="87"/>
    </row>
    <row r="599" spans="1:8" ht="13">
      <c r="A599" s="86"/>
      <c r="B599" s="82"/>
      <c r="C599" s="82"/>
      <c r="H599" s="87"/>
    </row>
    <row r="600" spans="1:8" ht="13">
      <c r="A600" s="86"/>
      <c r="B600" s="82"/>
      <c r="C600" s="82"/>
      <c r="H600" s="87"/>
    </row>
    <row r="601" spans="1:8" ht="13">
      <c r="A601" s="86"/>
      <c r="B601" s="82"/>
      <c r="C601" s="82"/>
      <c r="H601" s="87"/>
    </row>
    <row r="602" spans="1:8" ht="13">
      <c r="A602" s="86"/>
      <c r="B602" s="82"/>
      <c r="C602" s="82"/>
      <c r="H602" s="87"/>
    </row>
    <row r="603" spans="1:8" ht="13">
      <c r="A603" s="86"/>
      <c r="B603" s="82"/>
      <c r="C603" s="82"/>
      <c r="H603" s="87"/>
    </row>
    <row r="604" spans="1:8" ht="13">
      <c r="A604" s="86"/>
      <c r="B604" s="82"/>
      <c r="C604" s="82"/>
      <c r="H604" s="87"/>
    </row>
    <row r="605" spans="1:8" ht="13">
      <c r="A605" s="86"/>
      <c r="B605" s="82"/>
      <c r="C605" s="82"/>
      <c r="H605" s="87"/>
    </row>
    <row r="606" spans="1:8" ht="13">
      <c r="A606" s="86"/>
      <c r="B606" s="82"/>
      <c r="C606" s="82"/>
      <c r="H606" s="87"/>
    </row>
    <row r="607" spans="1:8" ht="13">
      <c r="A607" s="86"/>
      <c r="B607" s="82"/>
      <c r="C607" s="82"/>
      <c r="H607" s="87"/>
    </row>
    <row r="608" spans="1:8" ht="13">
      <c r="A608" s="86"/>
      <c r="B608" s="82"/>
      <c r="C608" s="82"/>
      <c r="H608" s="87"/>
    </row>
    <row r="609" spans="1:8" ht="13">
      <c r="A609" s="86"/>
      <c r="B609" s="82"/>
      <c r="C609" s="82"/>
      <c r="H609" s="87"/>
    </row>
    <row r="610" spans="1:8" ht="13">
      <c r="A610" s="86"/>
      <c r="B610" s="82"/>
      <c r="C610" s="82"/>
      <c r="H610" s="87"/>
    </row>
    <row r="611" spans="1:8" ht="13">
      <c r="A611" s="86"/>
      <c r="B611" s="82"/>
      <c r="C611" s="82"/>
      <c r="H611" s="87"/>
    </row>
    <row r="612" spans="1:8" ht="13">
      <c r="A612" s="86"/>
      <c r="B612" s="82"/>
      <c r="C612" s="82"/>
      <c r="H612" s="87"/>
    </row>
    <row r="613" spans="1:8" ht="13">
      <c r="A613" s="86"/>
      <c r="B613" s="82"/>
      <c r="C613" s="82"/>
      <c r="H613" s="87"/>
    </row>
    <row r="614" spans="1:8" ht="13">
      <c r="A614" s="86"/>
      <c r="B614" s="82"/>
      <c r="C614" s="82"/>
      <c r="H614" s="87"/>
    </row>
    <row r="615" spans="1:8" ht="13">
      <c r="A615" s="86"/>
      <c r="B615" s="82"/>
      <c r="C615" s="82"/>
      <c r="H615" s="87"/>
    </row>
    <row r="616" spans="1:8" ht="13">
      <c r="A616" s="86"/>
      <c r="B616" s="82"/>
      <c r="C616" s="82"/>
      <c r="H616" s="87"/>
    </row>
    <row r="617" spans="1:8" ht="13">
      <c r="A617" s="86"/>
      <c r="B617" s="82"/>
      <c r="C617" s="82"/>
      <c r="H617" s="87"/>
    </row>
    <row r="618" spans="1:8" ht="13">
      <c r="A618" s="86"/>
      <c r="B618" s="82"/>
      <c r="C618" s="82"/>
      <c r="H618" s="87"/>
    </row>
    <row r="619" spans="1:8" ht="13">
      <c r="A619" s="86"/>
      <c r="B619" s="82"/>
      <c r="C619" s="82"/>
      <c r="H619" s="87"/>
    </row>
    <row r="620" spans="1:8" ht="13">
      <c r="A620" s="86"/>
      <c r="B620" s="82"/>
      <c r="C620" s="82"/>
      <c r="H620" s="87"/>
    </row>
    <row r="621" spans="1:8" ht="13">
      <c r="A621" s="86"/>
      <c r="B621" s="82"/>
      <c r="C621" s="82"/>
      <c r="H621" s="87"/>
    </row>
    <row r="622" spans="1:8" ht="13">
      <c r="A622" s="86"/>
      <c r="B622" s="82"/>
      <c r="C622" s="82"/>
      <c r="H622" s="87"/>
    </row>
    <row r="623" spans="1:8" ht="13">
      <c r="A623" s="86"/>
      <c r="B623" s="82"/>
      <c r="C623" s="82"/>
      <c r="H623" s="87"/>
    </row>
    <row r="624" spans="1:8" ht="13">
      <c r="A624" s="86"/>
      <c r="B624" s="82"/>
      <c r="C624" s="82"/>
      <c r="H624" s="87"/>
    </row>
    <row r="625" spans="1:8" ht="13">
      <c r="A625" s="86"/>
      <c r="B625" s="82"/>
      <c r="C625" s="82"/>
      <c r="H625" s="87"/>
    </row>
    <row r="626" spans="1:8" ht="13">
      <c r="A626" s="86"/>
      <c r="B626" s="82"/>
      <c r="C626" s="82"/>
      <c r="H626" s="87"/>
    </row>
    <row r="627" spans="1:8" ht="13">
      <c r="A627" s="86"/>
      <c r="B627" s="82"/>
      <c r="C627" s="82"/>
      <c r="H627" s="87"/>
    </row>
    <row r="628" spans="1:8" ht="13">
      <c r="A628" s="86"/>
      <c r="B628" s="82"/>
      <c r="C628" s="82"/>
      <c r="H628" s="87"/>
    </row>
    <row r="629" spans="1:8" ht="13">
      <c r="A629" s="86"/>
      <c r="B629" s="82"/>
      <c r="C629" s="82"/>
      <c r="H629" s="87"/>
    </row>
    <row r="630" spans="1:8" ht="13">
      <c r="A630" s="86"/>
      <c r="B630" s="82"/>
      <c r="C630" s="82"/>
      <c r="H630" s="87"/>
    </row>
    <row r="631" spans="1:8" ht="13">
      <c r="A631" s="86"/>
      <c r="B631" s="82"/>
      <c r="C631" s="82"/>
      <c r="H631" s="87"/>
    </row>
    <row r="632" spans="1:8" ht="13">
      <c r="A632" s="86"/>
      <c r="B632" s="82"/>
      <c r="C632" s="82"/>
      <c r="H632" s="87"/>
    </row>
    <row r="633" spans="1:8" ht="13">
      <c r="A633" s="86"/>
      <c r="B633" s="82"/>
      <c r="C633" s="82"/>
      <c r="H633" s="87"/>
    </row>
    <row r="634" spans="1:8" ht="13">
      <c r="A634" s="86"/>
      <c r="B634" s="82"/>
      <c r="C634" s="82"/>
      <c r="H634" s="87"/>
    </row>
    <row r="635" spans="1:8" ht="13">
      <c r="A635" s="86"/>
      <c r="B635" s="82"/>
      <c r="C635" s="82"/>
      <c r="H635" s="87"/>
    </row>
    <row r="636" spans="1:8" ht="13">
      <c r="A636" s="86"/>
      <c r="B636" s="82"/>
      <c r="C636" s="82"/>
      <c r="H636" s="87"/>
    </row>
    <row r="637" spans="1:8" ht="13">
      <c r="A637" s="86"/>
      <c r="B637" s="82"/>
      <c r="C637" s="82"/>
      <c r="H637" s="87"/>
    </row>
    <row r="638" spans="1:8" ht="13">
      <c r="A638" s="86"/>
      <c r="B638" s="82"/>
      <c r="C638" s="82"/>
      <c r="H638" s="87"/>
    </row>
    <row r="639" spans="1:8" ht="13">
      <c r="A639" s="86"/>
      <c r="B639" s="82"/>
      <c r="C639" s="82"/>
      <c r="H639" s="87"/>
    </row>
    <row r="640" spans="1:8" ht="13">
      <c r="A640" s="86"/>
      <c r="B640" s="82"/>
      <c r="C640" s="82"/>
      <c r="H640" s="87"/>
    </row>
    <row r="641" spans="1:8" ht="13">
      <c r="A641" s="86"/>
      <c r="B641" s="82"/>
      <c r="C641" s="82"/>
      <c r="H641" s="87"/>
    </row>
    <row r="642" spans="1:8" ht="13">
      <c r="A642" s="86"/>
      <c r="B642" s="82"/>
      <c r="C642" s="82"/>
      <c r="H642" s="87"/>
    </row>
    <row r="643" spans="1:8" ht="13">
      <c r="A643" s="86"/>
      <c r="B643" s="82"/>
      <c r="C643" s="82"/>
      <c r="H643" s="87"/>
    </row>
    <row r="644" spans="1:8" ht="13">
      <c r="A644" s="86"/>
      <c r="B644" s="82"/>
      <c r="C644" s="82"/>
      <c r="H644" s="87"/>
    </row>
    <row r="645" spans="1:8" ht="13">
      <c r="A645" s="86"/>
      <c r="B645" s="82"/>
      <c r="C645" s="82"/>
      <c r="H645" s="87"/>
    </row>
    <row r="646" spans="1:8" ht="13">
      <c r="A646" s="86"/>
      <c r="B646" s="82"/>
      <c r="C646" s="82"/>
      <c r="H646" s="87"/>
    </row>
    <row r="647" spans="1:8" ht="13">
      <c r="A647" s="86"/>
      <c r="B647" s="82"/>
      <c r="C647" s="82"/>
      <c r="H647" s="87"/>
    </row>
    <row r="648" spans="1:8" ht="13">
      <c r="A648" s="86"/>
      <c r="B648" s="82"/>
      <c r="C648" s="82"/>
      <c r="H648" s="87"/>
    </row>
    <row r="649" spans="1:8" ht="13">
      <c r="A649" s="86"/>
      <c r="B649" s="82"/>
      <c r="C649" s="82"/>
      <c r="H649" s="87"/>
    </row>
    <row r="650" spans="1:8" ht="13">
      <c r="A650" s="86"/>
      <c r="B650" s="82"/>
      <c r="C650" s="82"/>
      <c r="H650" s="87"/>
    </row>
    <row r="651" spans="1:8" ht="13">
      <c r="A651" s="86"/>
      <c r="B651" s="82"/>
      <c r="C651" s="82"/>
      <c r="H651" s="87"/>
    </row>
    <row r="652" spans="1:8" ht="13">
      <c r="A652" s="86"/>
      <c r="B652" s="82"/>
      <c r="C652" s="82"/>
      <c r="H652" s="87"/>
    </row>
    <row r="653" spans="1:8" ht="13">
      <c r="A653" s="86"/>
      <c r="B653" s="82"/>
      <c r="C653" s="82"/>
      <c r="H653" s="87"/>
    </row>
    <row r="654" spans="1:8" ht="13">
      <c r="A654" s="86"/>
      <c r="B654" s="82"/>
      <c r="C654" s="82"/>
      <c r="H654" s="87"/>
    </row>
    <row r="655" spans="1:8" ht="13">
      <c r="A655" s="86"/>
      <c r="B655" s="82"/>
      <c r="C655" s="82"/>
      <c r="H655" s="87"/>
    </row>
    <row r="656" spans="1:8" ht="13">
      <c r="A656" s="86"/>
      <c r="B656" s="82"/>
      <c r="C656" s="82"/>
      <c r="H656" s="87"/>
    </row>
    <row r="657" spans="1:8" ht="13">
      <c r="A657" s="86"/>
      <c r="B657" s="82"/>
      <c r="C657" s="82"/>
      <c r="H657" s="87"/>
    </row>
    <row r="658" spans="1:8" ht="13">
      <c r="A658" s="86"/>
      <c r="B658" s="82"/>
      <c r="C658" s="82"/>
      <c r="H658" s="87"/>
    </row>
    <row r="659" spans="1:8" ht="13">
      <c r="A659" s="86"/>
      <c r="B659" s="82"/>
      <c r="C659" s="82"/>
      <c r="H659" s="87"/>
    </row>
    <row r="660" spans="1:8" ht="13">
      <c r="A660" s="86"/>
      <c r="B660" s="82"/>
      <c r="C660" s="82"/>
      <c r="H660" s="87"/>
    </row>
    <row r="661" spans="1:8" ht="13">
      <c r="A661" s="86"/>
      <c r="B661" s="82"/>
      <c r="C661" s="82"/>
      <c r="H661" s="87"/>
    </row>
    <row r="662" spans="1:8" ht="13">
      <c r="A662" s="86"/>
      <c r="B662" s="82"/>
      <c r="C662" s="82"/>
      <c r="H662" s="87"/>
    </row>
    <row r="663" spans="1:8" ht="13">
      <c r="A663" s="86"/>
      <c r="B663" s="82"/>
      <c r="C663" s="82"/>
      <c r="H663" s="87"/>
    </row>
    <row r="664" spans="1:8" ht="13">
      <c r="A664" s="86"/>
      <c r="B664" s="82"/>
      <c r="C664" s="82"/>
      <c r="H664" s="87"/>
    </row>
    <row r="665" spans="1:8" ht="13">
      <c r="A665" s="86"/>
      <c r="B665" s="82"/>
      <c r="C665" s="82"/>
      <c r="H665" s="87"/>
    </row>
    <row r="666" spans="1:8" ht="13">
      <c r="A666" s="86"/>
      <c r="B666" s="82"/>
      <c r="C666" s="82"/>
      <c r="H666" s="87"/>
    </row>
    <row r="667" spans="1:8" ht="13">
      <c r="A667" s="86"/>
      <c r="B667" s="82"/>
      <c r="C667" s="82"/>
      <c r="H667" s="87"/>
    </row>
    <row r="668" spans="1:8" ht="13">
      <c r="A668" s="86"/>
      <c r="B668" s="82"/>
      <c r="C668" s="82"/>
      <c r="H668" s="87"/>
    </row>
    <row r="669" spans="1:8" ht="13">
      <c r="A669" s="86"/>
      <c r="B669" s="82"/>
      <c r="C669" s="82"/>
      <c r="H669" s="87"/>
    </row>
    <row r="670" spans="1:8" ht="13">
      <c r="A670" s="86"/>
      <c r="B670" s="82"/>
      <c r="C670" s="82"/>
      <c r="H670" s="87"/>
    </row>
    <row r="671" spans="1:8" ht="13">
      <c r="A671" s="86"/>
      <c r="B671" s="82"/>
      <c r="C671" s="82"/>
      <c r="H671" s="87"/>
    </row>
    <row r="672" spans="1:8" ht="13">
      <c r="A672" s="86"/>
      <c r="B672" s="82"/>
      <c r="C672" s="82"/>
      <c r="H672" s="87"/>
    </row>
    <row r="673" spans="1:8" ht="13">
      <c r="A673" s="86"/>
      <c r="B673" s="82"/>
      <c r="C673" s="82"/>
      <c r="H673" s="87"/>
    </row>
    <row r="674" spans="1:8" ht="13">
      <c r="A674" s="86"/>
      <c r="B674" s="82"/>
      <c r="C674" s="82"/>
      <c r="H674" s="87"/>
    </row>
    <row r="675" spans="1:8" ht="13">
      <c r="A675" s="86"/>
      <c r="B675" s="82"/>
      <c r="C675" s="82"/>
      <c r="H675" s="87"/>
    </row>
    <row r="676" spans="1:8" ht="13">
      <c r="A676" s="86"/>
      <c r="B676" s="82"/>
      <c r="C676" s="82"/>
      <c r="H676" s="87"/>
    </row>
    <row r="677" spans="1:8" ht="13">
      <c r="A677" s="86"/>
      <c r="B677" s="82"/>
      <c r="C677" s="82"/>
      <c r="H677" s="87"/>
    </row>
    <row r="678" spans="1:8" ht="13">
      <c r="A678" s="86"/>
      <c r="B678" s="82"/>
      <c r="C678" s="82"/>
      <c r="H678" s="87"/>
    </row>
    <row r="679" spans="1:8" ht="13">
      <c r="A679" s="86"/>
      <c r="B679" s="82"/>
      <c r="C679" s="82"/>
      <c r="H679" s="87"/>
    </row>
    <row r="680" spans="1:8" ht="13">
      <c r="A680" s="86"/>
      <c r="B680" s="82"/>
      <c r="C680" s="82"/>
      <c r="H680" s="87"/>
    </row>
    <row r="681" spans="1:8" ht="13">
      <c r="A681" s="86"/>
      <c r="B681" s="82"/>
      <c r="C681" s="82"/>
      <c r="H681" s="87"/>
    </row>
    <row r="682" spans="1:8" ht="13">
      <c r="A682" s="86"/>
      <c r="B682" s="82"/>
      <c r="C682" s="82"/>
      <c r="H682" s="87"/>
    </row>
    <row r="683" spans="1:8" ht="13">
      <c r="A683" s="86"/>
      <c r="B683" s="82"/>
      <c r="C683" s="82"/>
      <c r="H683" s="87"/>
    </row>
    <row r="684" spans="1:8" ht="13">
      <c r="A684" s="86"/>
      <c r="B684" s="82"/>
      <c r="C684" s="82"/>
      <c r="H684" s="87"/>
    </row>
    <row r="685" spans="1:8" ht="13">
      <c r="A685" s="86"/>
      <c r="B685" s="82"/>
      <c r="C685" s="82"/>
      <c r="H685" s="87"/>
    </row>
    <row r="686" spans="1:8" ht="13">
      <c r="A686" s="86"/>
      <c r="B686" s="82"/>
      <c r="C686" s="82"/>
      <c r="H686" s="87"/>
    </row>
    <row r="687" spans="1:8" ht="13">
      <c r="A687" s="86"/>
      <c r="B687" s="82"/>
      <c r="C687" s="82"/>
      <c r="H687" s="87"/>
    </row>
    <row r="688" spans="1:8" ht="13">
      <c r="A688" s="86"/>
      <c r="B688" s="82"/>
      <c r="C688" s="82"/>
      <c r="H688" s="87"/>
    </row>
    <row r="689" spans="1:8" ht="13">
      <c r="A689" s="86"/>
      <c r="B689" s="82"/>
      <c r="C689" s="82"/>
      <c r="H689" s="87"/>
    </row>
    <row r="690" spans="1:8" ht="13">
      <c r="A690" s="86"/>
      <c r="B690" s="82"/>
      <c r="C690" s="82"/>
      <c r="H690" s="87"/>
    </row>
    <row r="691" spans="1:8" ht="13">
      <c r="A691" s="86"/>
      <c r="B691" s="82"/>
      <c r="C691" s="82"/>
      <c r="H691" s="87"/>
    </row>
    <row r="692" spans="1:8" ht="13">
      <c r="A692" s="86"/>
      <c r="B692" s="82"/>
      <c r="C692" s="82"/>
      <c r="H692" s="87"/>
    </row>
    <row r="693" spans="1:8" ht="13">
      <c r="A693" s="86"/>
      <c r="B693" s="82"/>
      <c r="C693" s="82"/>
      <c r="H693" s="87"/>
    </row>
    <row r="694" spans="1:8" ht="13">
      <c r="A694" s="86"/>
      <c r="B694" s="82"/>
      <c r="C694" s="82"/>
      <c r="H694" s="87"/>
    </row>
    <row r="695" spans="1:8" ht="13">
      <c r="A695" s="86"/>
      <c r="B695" s="82"/>
      <c r="C695" s="82"/>
      <c r="H695" s="87"/>
    </row>
    <row r="696" spans="1:8" ht="13">
      <c r="A696" s="86"/>
      <c r="B696" s="82"/>
      <c r="C696" s="82"/>
      <c r="H696" s="87"/>
    </row>
    <row r="697" spans="1:8" ht="13">
      <c r="A697" s="86"/>
      <c r="B697" s="82"/>
      <c r="C697" s="82"/>
      <c r="H697" s="87"/>
    </row>
    <row r="698" spans="1:8" ht="13">
      <c r="A698" s="86"/>
      <c r="B698" s="82"/>
      <c r="C698" s="82"/>
      <c r="H698" s="87"/>
    </row>
    <row r="699" spans="1:8" ht="13">
      <c r="A699" s="86"/>
      <c r="B699" s="82"/>
      <c r="C699" s="82"/>
      <c r="H699" s="87"/>
    </row>
    <row r="700" spans="1:8" ht="13">
      <c r="A700" s="86"/>
      <c r="B700" s="82"/>
      <c r="C700" s="82"/>
      <c r="H700" s="87"/>
    </row>
    <row r="701" spans="1:8" ht="13">
      <c r="A701" s="86"/>
      <c r="B701" s="82"/>
      <c r="C701" s="82"/>
      <c r="H701" s="87"/>
    </row>
    <row r="702" spans="1:8" ht="13">
      <c r="A702" s="86"/>
      <c r="B702" s="82"/>
      <c r="C702" s="82"/>
      <c r="H702" s="87"/>
    </row>
    <row r="703" spans="1:8" ht="13">
      <c r="A703" s="86"/>
      <c r="B703" s="82"/>
      <c r="C703" s="82"/>
      <c r="H703" s="87"/>
    </row>
    <row r="704" spans="1:8" ht="13">
      <c r="A704" s="86"/>
      <c r="B704" s="82"/>
      <c r="C704" s="82"/>
      <c r="H704" s="87"/>
    </row>
    <row r="705" spans="1:8" ht="13">
      <c r="A705" s="86"/>
      <c r="B705" s="82"/>
      <c r="C705" s="82"/>
      <c r="H705" s="87"/>
    </row>
    <row r="706" spans="1:8" ht="13">
      <c r="A706" s="86"/>
      <c r="B706" s="82"/>
      <c r="C706" s="82"/>
      <c r="H706" s="87"/>
    </row>
    <row r="707" spans="1:8" ht="13">
      <c r="A707" s="86"/>
      <c r="B707" s="82"/>
      <c r="C707" s="82"/>
      <c r="H707" s="87"/>
    </row>
    <row r="708" spans="1:8" ht="13">
      <c r="A708" s="86"/>
      <c r="B708" s="82"/>
      <c r="C708" s="82"/>
      <c r="H708" s="87"/>
    </row>
    <row r="709" spans="1:8" ht="13">
      <c r="A709" s="86"/>
      <c r="B709" s="82"/>
      <c r="C709" s="82"/>
      <c r="H709" s="87"/>
    </row>
    <row r="710" spans="1:8" ht="13">
      <c r="A710" s="86"/>
      <c r="B710" s="82"/>
      <c r="C710" s="82"/>
      <c r="H710" s="87"/>
    </row>
    <row r="711" spans="1:8" ht="13">
      <c r="A711" s="86"/>
      <c r="B711" s="82"/>
      <c r="C711" s="82"/>
      <c r="H711" s="87"/>
    </row>
    <row r="712" spans="1:8" ht="13">
      <c r="A712" s="86"/>
      <c r="B712" s="82"/>
      <c r="C712" s="82"/>
      <c r="H712" s="87"/>
    </row>
    <row r="713" spans="1:8" ht="13">
      <c r="A713" s="86"/>
      <c r="B713" s="82"/>
      <c r="C713" s="82"/>
      <c r="H713" s="87"/>
    </row>
    <row r="714" spans="1:8" ht="13">
      <c r="A714" s="86"/>
      <c r="B714" s="82"/>
      <c r="C714" s="82"/>
      <c r="H714" s="87"/>
    </row>
    <row r="715" spans="1:8" ht="13">
      <c r="A715" s="86"/>
      <c r="B715" s="82"/>
      <c r="C715" s="82"/>
      <c r="H715" s="87"/>
    </row>
    <row r="716" spans="1:8" ht="13">
      <c r="A716" s="86"/>
      <c r="B716" s="82"/>
      <c r="C716" s="82"/>
      <c r="H716" s="87"/>
    </row>
    <row r="717" spans="1:8" ht="13">
      <c r="A717" s="86"/>
      <c r="B717" s="82"/>
      <c r="C717" s="82"/>
      <c r="H717" s="87"/>
    </row>
    <row r="718" spans="1:8" ht="13">
      <c r="A718" s="86"/>
      <c r="B718" s="82"/>
      <c r="C718" s="82"/>
      <c r="H718" s="87"/>
    </row>
    <row r="719" spans="1:8" ht="13">
      <c r="A719" s="86"/>
      <c r="B719" s="82"/>
      <c r="C719" s="82"/>
      <c r="H719" s="87"/>
    </row>
    <row r="720" spans="1:8" ht="13">
      <c r="A720" s="86"/>
      <c r="B720" s="82"/>
      <c r="C720" s="82"/>
      <c r="H720" s="87"/>
    </row>
    <row r="721" spans="1:8" ht="13">
      <c r="A721" s="86"/>
      <c r="B721" s="82"/>
      <c r="C721" s="82"/>
      <c r="H721" s="87"/>
    </row>
    <row r="722" spans="1:8" ht="13">
      <c r="A722" s="86"/>
      <c r="B722" s="82"/>
      <c r="C722" s="82"/>
      <c r="H722" s="87"/>
    </row>
    <row r="723" spans="1:8" ht="13">
      <c r="A723" s="86"/>
      <c r="B723" s="82"/>
      <c r="C723" s="82"/>
      <c r="H723" s="87"/>
    </row>
    <row r="724" spans="1:8" ht="13">
      <c r="A724" s="86"/>
      <c r="B724" s="82"/>
      <c r="C724" s="82"/>
      <c r="H724" s="87"/>
    </row>
    <row r="725" spans="1:8" ht="13">
      <c r="A725" s="86"/>
      <c r="B725" s="82"/>
      <c r="C725" s="82"/>
      <c r="H725" s="87"/>
    </row>
    <row r="726" spans="1:8" ht="13">
      <c r="A726" s="86"/>
      <c r="B726" s="82"/>
      <c r="C726" s="82"/>
      <c r="H726" s="87"/>
    </row>
    <row r="727" spans="1:8" ht="13">
      <c r="A727" s="86"/>
      <c r="B727" s="82"/>
      <c r="C727" s="82"/>
      <c r="H727" s="87"/>
    </row>
    <row r="728" spans="1:8" ht="13">
      <c r="A728" s="86"/>
      <c r="B728" s="82"/>
      <c r="C728" s="82"/>
      <c r="H728" s="87"/>
    </row>
    <row r="729" spans="1:8" ht="13">
      <c r="A729" s="86"/>
      <c r="B729" s="82"/>
      <c r="C729" s="82"/>
      <c r="H729" s="87"/>
    </row>
    <row r="730" spans="1:8" ht="13">
      <c r="A730" s="86"/>
      <c r="B730" s="82"/>
      <c r="C730" s="82"/>
      <c r="H730" s="87"/>
    </row>
    <row r="731" spans="1:8" ht="13">
      <c r="A731" s="86"/>
      <c r="B731" s="82"/>
      <c r="C731" s="82"/>
      <c r="H731" s="87"/>
    </row>
    <row r="732" spans="1:8" ht="13">
      <c r="A732" s="86"/>
      <c r="B732" s="82"/>
      <c r="C732" s="82"/>
      <c r="H732" s="87"/>
    </row>
    <row r="733" spans="1:8" ht="13">
      <c r="A733" s="86"/>
      <c r="B733" s="82"/>
      <c r="C733" s="82"/>
      <c r="H733" s="87"/>
    </row>
    <row r="734" spans="1:8" ht="13">
      <c r="A734" s="86"/>
      <c r="B734" s="82"/>
      <c r="C734" s="82"/>
      <c r="H734" s="87"/>
    </row>
    <row r="735" spans="1:8" ht="13">
      <c r="A735" s="86"/>
      <c r="B735" s="82"/>
      <c r="C735" s="82"/>
      <c r="H735" s="87"/>
    </row>
    <row r="736" spans="1:8" ht="13">
      <c r="A736" s="86"/>
      <c r="B736" s="82"/>
      <c r="C736" s="82"/>
      <c r="H736" s="87"/>
    </row>
    <row r="737" spans="1:8" ht="13">
      <c r="A737" s="86"/>
      <c r="B737" s="82"/>
      <c r="C737" s="82"/>
      <c r="H737" s="87"/>
    </row>
    <row r="738" spans="1:8" ht="13">
      <c r="A738" s="86"/>
      <c r="B738" s="82"/>
      <c r="C738" s="82"/>
      <c r="H738" s="87"/>
    </row>
    <row r="739" spans="1:8" ht="13">
      <c r="A739" s="86"/>
      <c r="B739" s="82"/>
      <c r="C739" s="82"/>
      <c r="H739" s="87"/>
    </row>
    <row r="740" spans="1:8" ht="13">
      <c r="A740" s="86"/>
      <c r="B740" s="82"/>
      <c r="C740" s="82"/>
      <c r="H740" s="87"/>
    </row>
    <row r="741" spans="1:8" ht="13">
      <c r="A741" s="86"/>
      <c r="B741" s="82"/>
      <c r="C741" s="82"/>
      <c r="H741" s="87"/>
    </row>
    <row r="742" spans="1:8" ht="13">
      <c r="A742" s="86"/>
      <c r="B742" s="82"/>
      <c r="C742" s="82"/>
      <c r="H742" s="87"/>
    </row>
    <row r="743" spans="1:8" ht="13">
      <c r="A743" s="86"/>
      <c r="B743" s="82"/>
      <c r="C743" s="82"/>
      <c r="H743" s="87"/>
    </row>
    <row r="744" spans="1:8" ht="13">
      <c r="A744" s="86"/>
      <c r="B744" s="82"/>
      <c r="C744" s="82"/>
      <c r="H744" s="87"/>
    </row>
    <row r="745" spans="1:8" ht="13">
      <c r="A745" s="86"/>
      <c r="B745" s="82"/>
      <c r="C745" s="82"/>
      <c r="H745" s="87"/>
    </row>
    <row r="746" spans="1:8" ht="13">
      <c r="A746" s="86"/>
      <c r="B746" s="82"/>
      <c r="C746" s="82"/>
      <c r="H746" s="87"/>
    </row>
    <row r="747" spans="1:8" ht="13">
      <c r="A747" s="86"/>
      <c r="B747" s="82"/>
      <c r="C747" s="82"/>
      <c r="H747" s="87"/>
    </row>
    <row r="748" spans="1:8" ht="13">
      <c r="A748" s="86"/>
      <c r="B748" s="82"/>
      <c r="C748" s="82"/>
      <c r="H748" s="87"/>
    </row>
    <row r="749" spans="1:8" ht="13">
      <c r="A749" s="86"/>
      <c r="B749" s="82"/>
      <c r="C749" s="82"/>
      <c r="H749" s="87"/>
    </row>
    <row r="750" spans="1:8" ht="13">
      <c r="A750" s="86"/>
      <c r="B750" s="82"/>
      <c r="C750" s="82"/>
      <c r="H750" s="87"/>
    </row>
    <row r="751" spans="1:8" ht="13">
      <c r="A751" s="86"/>
      <c r="B751" s="82"/>
      <c r="C751" s="82"/>
      <c r="H751" s="87"/>
    </row>
    <row r="752" spans="1:8" ht="13">
      <c r="A752" s="86"/>
      <c r="B752" s="82"/>
      <c r="C752" s="82"/>
      <c r="H752" s="87"/>
    </row>
    <row r="753" spans="1:8" ht="13">
      <c r="A753" s="86"/>
      <c r="B753" s="82"/>
      <c r="C753" s="82"/>
      <c r="H753" s="87"/>
    </row>
    <row r="754" spans="1:8" ht="13">
      <c r="A754" s="86"/>
      <c r="B754" s="82"/>
      <c r="C754" s="82"/>
      <c r="H754" s="87"/>
    </row>
    <row r="755" spans="1:8" ht="13">
      <c r="A755" s="86"/>
      <c r="B755" s="82"/>
      <c r="C755" s="82"/>
      <c r="H755" s="87"/>
    </row>
    <row r="756" spans="1:8" ht="13">
      <c r="A756" s="86"/>
      <c r="B756" s="82"/>
      <c r="C756" s="82"/>
      <c r="H756" s="87"/>
    </row>
    <row r="757" spans="1:8" ht="13">
      <c r="A757" s="86"/>
      <c r="B757" s="82"/>
      <c r="C757" s="82"/>
      <c r="H757" s="87"/>
    </row>
    <row r="758" spans="1:8" ht="13">
      <c r="A758" s="86"/>
      <c r="B758" s="82"/>
      <c r="C758" s="82"/>
      <c r="H758" s="87"/>
    </row>
    <row r="759" spans="1:8" ht="13">
      <c r="A759" s="86"/>
      <c r="B759" s="82"/>
      <c r="C759" s="82"/>
      <c r="H759" s="87"/>
    </row>
    <row r="760" spans="1:8" ht="13">
      <c r="A760" s="86"/>
      <c r="B760" s="82"/>
      <c r="C760" s="82"/>
      <c r="H760" s="87"/>
    </row>
    <row r="761" spans="1:8" ht="13">
      <c r="A761" s="86"/>
      <c r="B761" s="82"/>
      <c r="C761" s="82"/>
      <c r="H761" s="87"/>
    </row>
    <row r="762" spans="1:8" ht="13">
      <c r="A762" s="86"/>
      <c r="B762" s="82"/>
      <c r="C762" s="82"/>
      <c r="H762" s="87"/>
    </row>
    <row r="763" spans="1:8" ht="13">
      <c r="A763" s="86"/>
      <c r="B763" s="82"/>
      <c r="C763" s="82"/>
      <c r="H763" s="87"/>
    </row>
    <row r="764" spans="1:8" ht="13">
      <c r="A764" s="86"/>
      <c r="B764" s="82"/>
      <c r="C764" s="82"/>
      <c r="H764" s="87"/>
    </row>
    <row r="765" spans="1:8" ht="13">
      <c r="A765" s="86"/>
      <c r="B765" s="82"/>
      <c r="C765" s="82"/>
      <c r="H765" s="87"/>
    </row>
    <row r="766" spans="1:8" ht="13">
      <c r="A766" s="86"/>
      <c r="B766" s="82"/>
      <c r="C766" s="82"/>
      <c r="H766" s="87"/>
    </row>
    <row r="767" spans="1:8" ht="13">
      <c r="A767" s="86"/>
      <c r="B767" s="82"/>
      <c r="C767" s="82"/>
      <c r="H767" s="87"/>
    </row>
    <row r="768" spans="1:8" ht="13">
      <c r="A768" s="86"/>
      <c r="B768" s="82"/>
      <c r="C768" s="82"/>
      <c r="H768" s="87"/>
    </row>
    <row r="769" spans="1:8" ht="13">
      <c r="A769" s="86"/>
      <c r="B769" s="82"/>
      <c r="C769" s="82"/>
      <c r="H769" s="87"/>
    </row>
    <row r="770" spans="1:8" ht="13">
      <c r="A770" s="86"/>
      <c r="B770" s="82"/>
      <c r="C770" s="82"/>
      <c r="H770" s="87"/>
    </row>
    <row r="771" spans="1:8" ht="13">
      <c r="A771" s="86"/>
      <c r="B771" s="82"/>
      <c r="C771" s="82"/>
      <c r="H771" s="87"/>
    </row>
    <row r="772" spans="1:8" ht="13">
      <c r="A772" s="86"/>
      <c r="B772" s="82"/>
      <c r="C772" s="82"/>
      <c r="H772" s="87"/>
    </row>
    <row r="773" spans="1:8" ht="13">
      <c r="A773" s="86"/>
      <c r="B773" s="82"/>
      <c r="C773" s="82"/>
      <c r="H773" s="87"/>
    </row>
    <row r="774" spans="1:8" ht="13">
      <c r="A774" s="86"/>
      <c r="B774" s="82"/>
      <c r="C774" s="82"/>
      <c r="H774" s="87"/>
    </row>
    <row r="775" spans="1:8" ht="13">
      <c r="A775" s="86"/>
      <c r="B775" s="82"/>
      <c r="C775" s="82"/>
      <c r="H775" s="87"/>
    </row>
    <row r="776" spans="1:8" ht="13">
      <c r="A776" s="86"/>
      <c r="B776" s="82"/>
      <c r="C776" s="82"/>
      <c r="H776" s="87"/>
    </row>
    <row r="777" spans="1:8" ht="13">
      <c r="A777" s="86"/>
      <c r="B777" s="82"/>
      <c r="C777" s="82"/>
      <c r="H777" s="87"/>
    </row>
    <row r="778" spans="1:8" ht="13">
      <c r="A778" s="86"/>
      <c r="B778" s="82"/>
      <c r="C778" s="82"/>
      <c r="H778" s="87"/>
    </row>
    <row r="779" spans="1:8" ht="13">
      <c r="A779" s="86"/>
      <c r="B779" s="82"/>
      <c r="C779" s="82"/>
      <c r="H779" s="87"/>
    </row>
    <row r="780" spans="1:8" ht="13">
      <c r="A780" s="86"/>
      <c r="B780" s="82"/>
      <c r="C780" s="82"/>
      <c r="H780" s="87"/>
    </row>
    <row r="781" spans="1:8" ht="13">
      <c r="A781" s="86"/>
      <c r="B781" s="82"/>
      <c r="C781" s="82"/>
      <c r="H781" s="87"/>
    </row>
    <row r="782" spans="1:8" ht="13">
      <c r="A782" s="86"/>
      <c r="B782" s="82"/>
      <c r="C782" s="82"/>
      <c r="H782" s="87"/>
    </row>
    <row r="783" spans="1:8" ht="13">
      <c r="A783" s="86"/>
      <c r="B783" s="82"/>
      <c r="C783" s="82"/>
      <c r="H783" s="87"/>
    </row>
    <row r="784" spans="1:8" ht="13">
      <c r="A784" s="86"/>
      <c r="B784" s="82"/>
      <c r="C784" s="82"/>
      <c r="H784" s="87"/>
    </row>
    <row r="785" spans="1:8" ht="13">
      <c r="A785" s="86"/>
      <c r="B785" s="82"/>
      <c r="C785" s="82"/>
      <c r="H785" s="87"/>
    </row>
    <row r="786" spans="1:8" ht="13">
      <c r="A786" s="86"/>
      <c r="B786" s="82"/>
      <c r="C786" s="82"/>
      <c r="H786" s="87"/>
    </row>
    <row r="787" spans="1:8" ht="13">
      <c r="A787" s="86"/>
      <c r="B787" s="82"/>
      <c r="C787" s="82"/>
      <c r="H787" s="87"/>
    </row>
    <row r="788" spans="1:8" ht="13">
      <c r="A788" s="86"/>
      <c r="B788" s="82"/>
      <c r="C788" s="82"/>
      <c r="H788" s="87"/>
    </row>
    <row r="789" spans="1:8" ht="13">
      <c r="A789" s="86"/>
      <c r="B789" s="82"/>
      <c r="C789" s="82"/>
      <c r="H789" s="87"/>
    </row>
    <row r="790" spans="1:8" ht="13">
      <c r="A790" s="86"/>
      <c r="B790" s="82"/>
      <c r="C790" s="82"/>
      <c r="H790" s="87"/>
    </row>
    <row r="791" spans="1:8" ht="13">
      <c r="A791" s="86"/>
      <c r="B791" s="82"/>
      <c r="C791" s="82"/>
      <c r="H791" s="87"/>
    </row>
    <row r="792" spans="1:8" ht="13">
      <c r="A792" s="86"/>
      <c r="B792" s="82"/>
      <c r="C792" s="82"/>
      <c r="H792" s="87"/>
    </row>
    <row r="793" spans="1:8" ht="13">
      <c r="A793" s="86"/>
      <c r="B793" s="82"/>
      <c r="C793" s="82"/>
      <c r="H793" s="87"/>
    </row>
    <row r="794" spans="1:8" ht="13">
      <c r="A794" s="86"/>
      <c r="B794" s="82"/>
      <c r="C794" s="82"/>
      <c r="H794" s="87"/>
    </row>
    <row r="795" spans="1:8" ht="13">
      <c r="A795" s="86"/>
      <c r="B795" s="82"/>
      <c r="C795" s="82"/>
      <c r="H795" s="87"/>
    </row>
    <row r="796" spans="1:8" ht="13">
      <c r="A796" s="86"/>
      <c r="B796" s="82"/>
      <c r="C796" s="82"/>
      <c r="H796" s="87"/>
    </row>
    <row r="797" spans="1:8" ht="13">
      <c r="A797" s="86"/>
      <c r="B797" s="82"/>
      <c r="C797" s="82"/>
      <c r="H797" s="87"/>
    </row>
    <row r="798" spans="1:8" ht="13">
      <c r="A798" s="86"/>
      <c r="B798" s="82"/>
      <c r="C798" s="82"/>
      <c r="H798" s="87"/>
    </row>
    <row r="799" spans="1:8" ht="13">
      <c r="A799" s="86"/>
      <c r="B799" s="82"/>
      <c r="C799" s="82"/>
      <c r="H799" s="87"/>
    </row>
    <row r="800" spans="1:8" ht="13">
      <c r="A800" s="86"/>
      <c r="B800" s="82"/>
      <c r="C800" s="82"/>
      <c r="H800" s="87"/>
    </row>
    <row r="801" spans="1:8" ht="13">
      <c r="A801" s="86"/>
      <c r="B801" s="82"/>
      <c r="C801" s="82"/>
      <c r="H801" s="87"/>
    </row>
    <row r="802" spans="1:8" ht="13">
      <c r="A802" s="86"/>
      <c r="B802" s="82"/>
      <c r="C802" s="82"/>
      <c r="H802" s="87"/>
    </row>
    <row r="803" spans="1:8" ht="13">
      <c r="A803" s="86"/>
      <c r="B803" s="82"/>
      <c r="C803" s="82"/>
      <c r="H803" s="87"/>
    </row>
    <row r="804" spans="1:8" ht="13">
      <c r="A804" s="86"/>
      <c r="B804" s="82"/>
      <c r="C804" s="82"/>
      <c r="H804" s="87"/>
    </row>
    <row r="805" spans="1:8" ht="13">
      <c r="A805" s="86"/>
      <c r="B805" s="82"/>
      <c r="C805" s="82"/>
      <c r="H805" s="87"/>
    </row>
    <row r="806" spans="1:8" ht="13">
      <c r="A806" s="86"/>
      <c r="B806" s="82"/>
      <c r="C806" s="82"/>
      <c r="H806" s="87"/>
    </row>
    <row r="807" spans="1:8" ht="13">
      <c r="A807" s="86"/>
      <c r="B807" s="82"/>
      <c r="C807" s="82"/>
      <c r="H807" s="87"/>
    </row>
    <row r="808" spans="1:8" ht="13">
      <c r="A808" s="86"/>
      <c r="B808" s="82"/>
      <c r="C808" s="82"/>
      <c r="H808" s="87"/>
    </row>
    <row r="809" spans="1:8" ht="13">
      <c r="A809" s="86"/>
      <c r="B809" s="82"/>
      <c r="C809" s="82"/>
      <c r="H809" s="87"/>
    </row>
    <row r="810" spans="1:8" ht="13">
      <c r="A810" s="86"/>
      <c r="B810" s="82"/>
      <c r="C810" s="82"/>
      <c r="H810" s="87"/>
    </row>
    <row r="811" spans="1:8" ht="13">
      <c r="A811" s="86"/>
      <c r="B811" s="82"/>
      <c r="C811" s="82"/>
      <c r="H811" s="87"/>
    </row>
    <row r="812" spans="1:8" ht="13">
      <c r="A812" s="86"/>
      <c r="B812" s="82"/>
      <c r="C812" s="82"/>
      <c r="H812" s="87"/>
    </row>
    <row r="813" spans="1:8" ht="13">
      <c r="A813" s="86"/>
      <c r="B813" s="82"/>
      <c r="C813" s="82"/>
      <c r="H813" s="87"/>
    </row>
    <row r="814" spans="1:8" ht="13">
      <c r="A814" s="86"/>
      <c r="B814" s="82"/>
      <c r="C814" s="82"/>
      <c r="H814" s="87"/>
    </row>
    <row r="815" spans="1:8" ht="13">
      <c r="A815" s="86"/>
      <c r="B815" s="82"/>
      <c r="C815" s="82"/>
      <c r="H815" s="87"/>
    </row>
    <row r="816" spans="1:8" ht="13">
      <c r="A816" s="86"/>
      <c r="B816" s="82"/>
      <c r="C816" s="82"/>
      <c r="H816" s="87"/>
    </row>
    <row r="817" spans="1:8" ht="13">
      <c r="A817" s="86"/>
      <c r="B817" s="82"/>
      <c r="C817" s="82"/>
      <c r="H817" s="87"/>
    </row>
    <row r="818" spans="1:8" ht="13">
      <c r="A818" s="86"/>
      <c r="B818" s="82"/>
      <c r="C818" s="82"/>
      <c r="H818" s="87"/>
    </row>
    <row r="819" spans="1:8" ht="13">
      <c r="A819" s="86"/>
      <c r="B819" s="82"/>
      <c r="C819" s="82"/>
      <c r="H819" s="87"/>
    </row>
    <row r="820" spans="1:8" ht="13">
      <c r="A820" s="86"/>
      <c r="B820" s="82"/>
      <c r="C820" s="82"/>
      <c r="H820" s="87"/>
    </row>
    <row r="821" spans="1:8" ht="13">
      <c r="A821" s="86"/>
      <c r="B821" s="82"/>
      <c r="C821" s="82"/>
      <c r="H821" s="87"/>
    </row>
    <row r="822" spans="1:8" ht="13">
      <c r="A822" s="86"/>
      <c r="B822" s="82"/>
      <c r="C822" s="82"/>
      <c r="H822" s="87"/>
    </row>
    <row r="823" spans="1:8" ht="13">
      <c r="A823" s="86"/>
      <c r="B823" s="82"/>
      <c r="C823" s="82"/>
      <c r="H823" s="87"/>
    </row>
    <row r="824" spans="1:8" ht="13">
      <c r="A824" s="86"/>
      <c r="B824" s="82"/>
      <c r="C824" s="82"/>
      <c r="H824" s="87"/>
    </row>
    <row r="825" spans="1:8" ht="13">
      <c r="A825" s="86"/>
      <c r="B825" s="82"/>
      <c r="C825" s="82"/>
      <c r="H825" s="87"/>
    </row>
    <row r="826" spans="1:8" ht="13">
      <c r="A826" s="86"/>
      <c r="B826" s="82"/>
      <c r="C826" s="82"/>
      <c r="H826" s="87"/>
    </row>
    <row r="827" spans="1:8" ht="13">
      <c r="A827" s="86"/>
      <c r="B827" s="82"/>
      <c r="C827" s="82"/>
      <c r="H827" s="87"/>
    </row>
    <row r="828" spans="1:8" ht="13">
      <c r="A828" s="86"/>
      <c r="B828" s="82"/>
      <c r="C828" s="82"/>
      <c r="H828" s="87"/>
    </row>
    <row r="829" spans="1:8" ht="13">
      <c r="A829" s="86"/>
      <c r="B829" s="82"/>
      <c r="C829" s="82"/>
      <c r="H829" s="87"/>
    </row>
    <row r="830" spans="1:8" ht="13">
      <c r="A830" s="86"/>
      <c r="B830" s="82"/>
      <c r="C830" s="82"/>
      <c r="H830" s="87"/>
    </row>
    <row r="831" spans="1:8" ht="13">
      <c r="A831" s="86"/>
      <c r="B831" s="82"/>
      <c r="C831" s="82"/>
      <c r="H831" s="87"/>
    </row>
    <row r="832" spans="1:8" ht="13">
      <c r="A832" s="86"/>
      <c r="B832" s="82"/>
      <c r="C832" s="82"/>
      <c r="H832" s="87"/>
    </row>
    <row r="833" spans="1:8" ht="13">
      <c r="A833" s="86"/>
      <c r="B833" s="82"/>
      <c r="C833" s="82"/>
      <c r="H833" s="87"/>
    </row>
    <row r="834" spans="1:8" ht="13">
      <c r="A834" s="86"/>
      <c r="B834" s="82"/>
      <c r="C834" s="82"/>
      <c r="H834" s="87"/>
    </row>
    <row r="835" spans="1:8" ht="13">
      <c r="A835" s="86"/>
      <c r="B835" s="82"/>
      <c r="C835" s="82"/>
      <c r="H835" s="87"/>
    </row>
    <row r="836" spans="1:8" ht="13">
      <c r="A836" s="86"/>
      <c r="B836" s="82"/>
      <c r="C836" s="82"/>
      <c r="H836" s="87"/>
    </row>
    <row r="837" spans="1:8" ht="13">
      <c r="A837" s="86"/>
      <c r="B837" s="82"/>
      <c r="C837" s="82"/>
      <c r="H837" s="87"/>
    </row>
    <row r="838" spans="1:8" ht="13">
      <c r="A838" s="86"/>
      <c r="B838" s="82"/>
      <c r="C838" s="82"/>
      <c r="H838" s="87"/>
    </row>
    <row r="839" spans="1:8" ht="13">
      <c r="A839" s="86"/>
      <c r="B839" s="82"/>
      <c r="C839" s="82"/>
      <c r="H839" s="87"/>
    </row>
    <row r="840" spans="1:8" ht="13">
      <c r="A840" s="86"/>
      <c r="B840" s="82"/>
      <c r="C840" s="82"/>
      <c r="H840" s="87"/>
    </row>
    <row r="841" spans="1:8" ht="13">
      <c r="A841" s="86"/>
      <c r="B841" s="82"/>
      <c r="C841" s="82"/>
      <c r="H841" s="87"/>
    </row>
    <row r="842" spans="1:8" ht="13">
      <c r="A842" s="86"/>
      <c r="B842" s="82"/>
      <c r="C842" s="82"/>
      <c r="H842" s="87"/>
    </row>
    <row r="843" spans="1:8" ht="13">
      <c r="A843" s="86"/>
      <c r="B843" s="82"/>
      <c r="C843" s="82"/>
      <c r="H843" s="87"/>
    </row>
    <row r="844" spans="1:8" ht="13">
      <c r="A844" s="86"/>
      <c r="B844" s="82"/>
      <c r="C844" s="82"/>
      <c r="H844" s="87"/>
    </row>
    <row r="845" spans="1:8" ht="13">
      <c r="A845" s="86"/>
      <c r="B845" s="82"/>
      <c r="C845" s="82"/>
      <c r="H845" s="87"/>
    </row>
    <row r="846" spans="1:8" ht="13">
      <c r="A846" s="86"/>
      <c r="B846" s="82"/>
      <c r="C846" s="82"/>
      <c r="H846" s="87"/>
    </row>
    <row r="847" spans="1:8" ht="13">
      <c r="A847" s="86"/>
      <c r="B847" s="82"/>
      <c r="C847" s="82"/>
      <c r="H847" s="87"/>
    </row>
    <row r="848" spans="1:8" ht="13">
      <c r="A848" s="86"/>
      <c r="B848" s="82"/>
      <c r="C848" s="82"/>
      <c r="H848" s="87"/>
    </row>
    <row r="849" spans="1:8" ht="13">
      <c r="A849" s="86"/>
      <c r="B849" s="82"/>
      <c r="C849" s="82"/>
      <c r="H849" s="87"/>
    </row>
    <row r="850" spans="1:8" ht="13">
      <c r="A850" s="86"/>
      <c r="B850" s="82"/>
      <c r="C850" s="82"/>
      <c r="H850" s="87"/>
    </row>
    <row r="851" spans="1:8" ht="13">
      <c r="A851" s="86"/>
      <c r="B851" s="82"/>
      <c r="C851" s="82"/>
      <c r="H851" s="87"/>
    </row>
    <row r="852" spans="1:8" ht="13">
      <c r="A852" s="86"/>
      <c r="B852" s="82"/>
      <c r="C852" s="82"/>
      <c r="H852" s="87"/>
    </row>
    <row r="853" spans="1:8" ht="13">
      <c r="A853" s="86"/>
      <c r="B853" s="82"/>
      <c r="C853" s="82"/>
      <c r="H853" s="87"/>
    </row>
    <row r="854" spans="1:8" ht="13">
      <c r="A854" s="86"/>
      <c r="B854" s="82"/>
      <c r="C854" s="82"/>
      <c r="H854" s="87"/>
    </row>
    <row r="855" spans="1:8" ht="13">
      <c r="A855" s="86"/>
      <c r="B855" s="82"/>
      <c r="C855" s="82"/>
      <c r="H855" s="87"/>
    </row>
    <row r="856" spans="1:8" ht="13">
      <c r="A856" s="86"/>
      <c r="B856" s="82"/>
      <c r="C856" s="82"/>
      <c r="H856" s="87"/>
    </row>
    <row r="857" spans="1:8" ht="13">
      <c r="A857" s="86"/>
      <c r="B857" s="82"/>
      <c r="C857" s="82"/>
      <c r="H857" s="87"/>
    </row>
    <row r="858" spans="1:8" ht="13">
      <c r="A858" s="86"/>
      <c r="B858" s="82"/>
      <c r="C858" s="82"/>
      <c r="H858" s="87"/>
    </row>
    <row r="859" spans="1:8" ht="13">
      <c r="A859" s="86"/>
      <c r="B859" s="82"/>
      <c r="C859" s="82"/>
      <c r="H859" s="87"/>
    </row>
    <row r="860" spans="1:8" ht="13">
      <c r="A860" s="86"/>
      <c r="B860" s="82"/>
      <c r="C860" s="82"/>
      <c r="H860" s="87"/>
    </row>
    <row r="861" spans="1:8" ht="13">
      <c r="A861" s="86"/>
      <c r="B861" s="82"/>
      <c r="C861" s="82"/>
      <c r="H861" s="87"/>
    </row>
    <row r="862" spans="1:8" ht="13">
      <c r="A862" s="86"/>
      <c r="B862" s="82"/>
      <c r="C862" s="82"/>
      <c r="H862" s="87"/>
    </row>
    <row r="863" spans="1:8" ht="13">
      <c r="A863" s="86"/>
      <c r="B863" s="82"/>
      <c r="C863" s="82"/>
      <c r="H863" s="87"/>
    </row>
    <row r="864" spans="1:8" ht="13">
      <c r="A864" s="86"/>
      <c r="B864" s="82"/>
      <c r="C864" s="82"/>
      <c r="H864" s="87"/>
    </row>
    <row r="865" spans="1:8" ht="13">
      <c r="A865" s="86"/>
      <c r="B865" s="82"/>
      <c r="C865" s="82"/>
      <c r="H865" s="87"/>
    </row>
    <row r="866" spans="1:8" ht="13">
      <c r="A866" s="86"/>
      <c r="B866" s="82"/>
      <c r="C866" s="82"/>
      <c r="H866" s="87"/>
    </row>
    <row r="867" spans="1:8" ht="13">
      <c r="A867" s="86"/>
      <c r="B867" s="82"/>
      <c r="C867" s="82"/>
      <c r="H867" s="87"/>
    </row>
    <row r="868" spans="1:8" ht="13">
      <c r="A868" s="86"/>
      <c r="B868" s="82"/>
      <c r="C868" s="82"/>
      <c r="H868" s="87"/>
    </row>
    <row r="869" spans="1:8" ht="13">
      <c r="A869" s="86"/>
      <c r="B869" s="82"/>
      <c r="C869" s="82"/>
      <c r="H869" s="87"/>
    </row>
    <row r="870" spans="1:8" ht="13">
      <c r="A870" s="86"/>
      <c r="B870" s="82"/>
      <c r="C870" s="82"/>
      <c r="H870" s="87"/>
    </row>
    <row r="871" spans="1:8" ht="13">
      <c r="A871" s="86"/>
      <c r="B871" s="82"/>
      <c r="C871" s="82"/>
      <c r="H871" s="87"/>
    </row>
    <row r="872" spans="1:8" ht="13">
      <c r="A872" s="86"/>
      <c r="B872" s="82"/>
      <c r="C872" s="82"/>
      <c r="H872" s="87"/>
    </row>
    <row r="873" spans="1:8" ht="13">
      <c r="A873" s="86"/>
      <c r="B873" s="82"/>
      <c r="C873" s="82"/>
      <c r="H873" s="87"/>
    </row>
    <row r="874" spans="1:8" ht="13">
      <c r="A874" s="86"/>
      <c r="B874" s="82"/>
      <c r="C874" s="82"/>
      <c r="H874" s="87"/>
    </row>
    <row r="875" spans="1:8" ht="13">
      <c r="A875" s="86"/>
      <c r="B875" s="82"/>
      <c r="C875" s="82"/>
      <c r="H875" s="87"/>
    </row>
    <row r="876" spans="1:8" ht="13">
      <c r="A876" s="86"/>
      <c r="B876" s="82"/>
      <c r="C876" s="82"/>
      <c r="H876" s="87"/>
    </row>
    <row r="877" spans="1:8" ht="13">
      <c r="A877" s="86"/>
      <c r="B877" s="82"/>
      <c r="C877" s="82"/>
      <c r="H877" s="87"/>
    </row>
    <row r="878" spans="1:8" ht="13">
      <c r="A878" s="86"/>
      <c r="B878" s="82"/>
      <c r="C878" s="82"/>
      <c r="H878" s="87"/>
    </row>
    <row r="879" spans="1:8" ht="13">
      <c r="A879" s="86"/>
      <c r="B879" s="82"/>
      <c r="C879" s="82"/>
      <c r="H879" s="87"/>
    </row>
    <row r="880" spans="1:8" ht="13">
      <c r="A880" s="86"/>
      <c r="B880" s="82"/>
      <c r="C880" s="82"/>
      <c r="H880" s="87"/>
    </row>
    <row r="881" spans="1:8" ht="13">
      <c r="A881" s="86"/>
      <c r="B881" s="82"/>
      <c r="C881" s="82"/>
      <c r="H881" s="87"/>
    </row>
    <row r="882" spans="1:8" ht="13">
      <c r="A882" s="86"/>
      <c r="B882" s="82"/>
      <c r="C882" s="82"/>
      <c r="H882" s="87"/>
    </row>
    <row r="883" spans="1:8" ht="13">
      <c r="A883" s="86"/>
      <c r="B883" s="82"/>
      <c r="C883" s="82"/>
      <c r="H883" s="87"/>
    </row>
    <row r="884" spans="1:8" ht="13">
      <c r="A884" s="86"/>
      <c r="B884" s="82"/>
      <c r="C884" s="82"/>
      <c r="H884" s="87"/>
    </row>
    <row r="885" spans="1:8" ht="13">
      <c r="A885" s="86"/>
      <c r="B885" s="82"/>
      <c r="C885" s="82"/>
      <c r="H885" s="87"/>
    </row>
    <row r="886" spans="1:8" ht="13">
      <c r="A886" s="86"/>
      <c r="B886" s="82"/>
      <c r="C886" s="82"/>
      <c r="H886" s="87"/>
    </row>
    <row r="887" spans="1:8" ht="13">
      <c r="A887" s="86"/>
      <c r="B887" s="82"/>
      <c r="C887" s="82"/>
      <c r="H887" s="87"/>
    </row>
    <row r="888" spans="1:8" ht="13">
      <c r="A888" s="86"/>
      <c r="B888" s="82"/>
      <c r="C888" s="82"/>
      <c r="H888" s="87"/>
    </row>
    <row r="889" spans="1:8" ht="13">
      <c r="A889" s="86"/>
      <c r="B889" s="82"/>
      <c r="C889" s="82"/>
      <c r="H889" s="87"/>
    </row>
    <row r="890" spans="1:8" ht="13">
      <c r="A890" s="86"/>
      <c r="B890" s="82"/>
      <c r="C890" s="82"/>
      <c r="H890" s="87"/>
    </row>
    <row r="891" spans="1:8" ht="13">
      <c r="A891" s="86"/>
      <c r="B891" s="82"/>
      <c r="C891" s="82"/>
      <c r="H891" s="87"/>
    </row>
    <row r="892" spans="1:8" ht="13">
      <c r="A892" s="86"/>
      <c r="B892" s="82"/>
      <c r="C892" s="82"/>
      <c r="H892" s="87"/>
    </row>
    <row r="893" spans="1:8" ht="13">
      <c r="A893" s="86"/>
      <c r="B893" s="82"/>
      <c r="C893" s="82"/>
      <c r="H893" s="87"/>
    </row>
    <row r="894" spans="1:8" ht="13">
      <c r="A894" s="86"/>
      <c r="B894" s="82"/>
      <c r="C894" s="82"/>
      <c r="H894" s="87"/>
    </row>
    <row r="895" spans="1:8" ht="13">
      <c r="A895" s="86"/>
      <c r="B895" s="82"/>
      <c r="C895" s="82"/>
      <c r="H895" s="87"/>
    </row>
    <row r="896" spans="1:8" ht="13">
      <c r="A896" s="86"/>
      <c r="B896" s="82"/>
      <c r="C896" s="82"/>
      <c r="H896" s="87"/>
    </row>
    <row r="897" spans="1:8" ht="13">
      <c r="A897" s="86"/>
      <c r="B897" s="82"/>
      <c r="C897" s="82"/>
      <c r="H897" s="87"/>
    </row>
    <row r="898" spans="1:8" ht="13">
      <c r="A898" s="86"/>
      <c r="B898" s="82"/>
      <c r="C898" s="82"/>
      <c r="H898" s="87"/>
    </row>
    <row r="899" spans="1:8" ht="13">
      <c r="A899" s="86"/>
      <c r="B899" s="82"/>
      <c r="C899" s="82"/>
      <c r="H899" s="87"/>
    </row>
    <row r="900" spans="1:8" ht="13">
      <c r="A900" s="86"/>
      <c r="B900" s="82"/>
      <c r="C900" s="82"/>
      <c r="H900" s="87"/>
    </row>
    <row r="901" spans="1:8" ht="13">
      <c r="A901" s="86"/>
      <c r="B901" s="82"/>
      <c r="C901" s="82"/>
      <c r="H901" s="87"/>
    </row>
    <row r="902" spans="1:8" ht="13">
      <c r="A902" s="86"/>
      <c r="B902" s="82"/>
      <c r="C902" s="82"/>
      <c r="H902" s="87"/>
    </row>
    <row r="903" spans="1:8" ht="13">
      <c r="A903" s="86"/>
      <c r="B903" s="82"/>
      <c r="C903" s="82"/>
      <c r="H903" s="87"/>
    </row>
    <row r="904" spans="1:8" ht="13">
      <c r="A904" s="86"/>
      <c r="B904" s="82"/>
      <c r="C904" s="82"/>
      <c r="H904" s="87"/>
    </row>
    <row r="905" spans="1:8" ht="13">
      <c r="A905" s="86"/>
      <c r="B905" s="82"/>
      <c r="C905" s="82"/>
      <c r="H905" s="87"/>
    </row>
    <row r="906" spans="1:8" ht="13">
      <c r="A906" s="86"/>
      <c r="B906" s="82"/>
      <c r="C906" s="82"/>
      <c r="H906" s="87"/>
    </row>
    <row r="907" spans="1:8" ht="13">
      <c r="A907" s="86"/>
      <c r="B907" s="82"/>
      <c r="C907" s="82"/>
      <c r="H907" s="87"/>
    </row>
    <row r="908" spans="1:8" ht="13">
      <c r="A908" s="86"/>
      <c r="B908" s="82"/>
      <c r="C908" s="82"/>
      <c r="H908" s="87"/>
    </row>
    <row r="909" spans="1:8" ht="13">
      <c r="A909" s="86"/>
      <c r="B909" s="82"/>
      <c r="C909" s="82"/>
      <c r="H909" s="87"/>
    </row>
    <row r="910" spans="1:8" ht="13">
      <c r="A910" s="86"/>
      <c r="B910" s="82"/>
      <c r="C910" s="82"/>
      <c r="H910" s="87"/>
    </row>
    <row r="911" spans="1:8" ht="13">
      <c r="A911" s="86"/>
      <c r="B911" s="82"/>
      <c r="C911" s="82"/>
      <c r="H911" s="87"/>
    </row>
    <row r="912" spans="1:8" ht="13">
      <c r="A912" s="86"/>
      <c r="B912" s="82"/>
      <c r="C912" s="82"/>
      <c r="H912" s="87"/>
    </row>
    <row r="913" spans="1:8" ht="13">
      <c r="A913" s="86"/>
      <c r="B913" s="82"/>
      <c r="C913" s="82"/>
      <c r="H913" s="87"/>
    </row>
    <row r="914" spans="1:8" ht="13">
      <c r="A914" s="86"/>
      <c r="B914" s="82"/>
      <c r="C914" s="82"/>
      <c r="H914" s="87"/>
    </row>
    <row r="915" spans="1:8" ht="13">
      <c r="A915" s="86"/>
      <c r="B915" s="82"/>
      <c r="C915" s="82"/>
      <c r="H915" s="87"/>
    </row>
    <row r="916" spans="1:8" ht="13">
      <c r="A916" s="86"/>
      <c r="B916" s="82"/>
      <c r="C916" s="82"/>
      <c r="H916" s="87"/>
    </row>
    <row r="917" spans="1:8" ht="13">
      <c r="A917" s="86"/>
      <c r="B917" s="82"/>
      <c r="C917" s="82"/>
      <c r="H917" s="87"/>
    </row>
    <row r="918" spans="1:8" ht="13">
      <c r="A918" s="86"/>
      <c r="B918" s="82"/>
      <c r="C918" s="82"/>
      <c r="H918" s="87"/>
    </row>
    <row r="919" spans="1:8" ht="13">
      <c r="A919" s="86"/>
      <c r="B919" s="82"/>
      <c r="C919" s="82"/>
      <c r="H919" s="87"/>
    </row>
    <row r="920" spans="1:8" ht="13">
      <c r="A920" s="86"/>
      <c r="B920" s="82"/>
      <c r="C920" s="82"/>
      <c r="H920" s="87"/>
    </row>
    <row r="921" spans="1:8" ht="13">
      <c r="A921" s="86"/>
      <c r="B921" s="82"/>
      <c r="C921" s="82"/>
      <c r="H921" s="87"/>
    </row>
    <row r="922" spans="1:8" ht="13">
      <c r="A922" s="86"/>
      <c r="B922" s="82"/>
      <c r="C922" s="82"/>
      <c r="H922" s="87"/>
    </row>
    <row r="923" spans="1:8" ht="13">
      <c r="A923" s="86"/>
      <c r="B923" s="82"/>
      <c r="C923" s="82"/>
      <c r="H923" s="87"/>
    </row>
    <row r="924" spans="1:8" ht="13">
      <c r="A924" s="86"/>
      <c r="B924" s="82"/>
      <c r="C924" s="82"/>
      <c r="H924" s="87"/>
    </row>
    <row r="925" spans="1:8" ht="13">
      <c r="A925" s="86"/>
      <c r="B925" s="82"/>
      <c r="C925" s="82"/>
      <c r="H925" s="87"/>
    </row>
    <row r="926" spans="1:8" ht="13">
      <c r="A926" s="86"/>
      <c r="B926" s="82"/>
      <c r="C926" s="82"/>
      <c r="H926" s="87"/>
    </row>
    <row r="927" spans="1:8" ht="13">
      <c r="A927" s="86"/>
      <c r="B927" s="82"/>
      <c r="C927" s="82"/>
      <c r="H927" s="87"/>
    </row>
    <row r="928" spans="1:8" ht="13">
      <c r="A928" s="86"/>
      <c r="B928" s="82"/>
      <c r="C928" s="82"/>
      <c r="H928" s="87"/>
    </row>
    <row r="929" spans="1:8" ht="13">
      <c r="A929" s="86"/>
      <c r="B929" s="82"/>
      <c r="C929" s="82"/>
      <c r="H929" s="87"/>
    </row>
    <row r="930" spans="1:8" ht="13">
      <c r="A930" s="86"/>
      <c r="B930" s="82"/>
      <c r="C930" s="82"/>
      <c r="H930" s="87"/>
    </row>
    <row r="931" spans="1:8" ht="13">
      <c r="A931" s="86"/>
      <c r="B931" s="82"/>
      <c r="C931" s="82"/>
      <c r="H931" s="87"/>
    </row>
    <row r="932" spans="1:8" ht="13">
      <c r="A932" s="86"/>
      <c r="B932" s="82"/>
      <c r="C932" s="82"/>
      <c r="H932" s="87"/>
    </row>
    <row r="933" spans="1:8" ht="13">
      <c r="A933" s="86"/>
      <c r="B933" s="82"/>
      <c r="C933" s="82"/>
      <c r="H933" s="87"/>
    </row>
    <row r="934" spans="1:8" ht="13">
      <c r="A934" s="86"/>
      <c r="B934" s="82"/>
      <c r="C934" s="82"/>
      <c r="H934" s="87"/>
    </row>
    <row r="935" spans="1:8" ht="13">
      <c r="A935" s="86"/>
      <c r="B935" s="82"/>
      <c r="C935" s="82"/>
      <c r="H935" s="87"/>
    </row>
    <row r="936" spans="1:8" ht="13">
      <c r="A936" s="86"/>
      <c r="B936" s="82"/>
      <c r="C936" s="82"/>
      <c r="H936" s="87"/>
    </row>
    <row r="937" spans="1:8" ht="13">
      <c r="A937" s="86"/>
      <c r="B937" s="82"/>
      <c r="C937" s="82"/>
      <c r="H937" s="87"/>
    </row>
    <row r="938" spans="1:8" ht="13">
      <c r="A938" s="86"/>
      <c r="B938" s="82"/>
      <c r="C938" s="82"/>
      <c r="H938" s="87"/>
    </row>
    <row r="939" spans="1:8" ht="13">
      <c r="A939" s="86"/>
      <c r="B939" s="82"/>
      <c r="C939" s="82"/>
      <c r="H939" s="87"/>
    </row>
    <row r="940" spans="1:8" ht="13">
      <c r="A940" s="86"/>
      <c r="B940" s="82"/>
      <c r="C940" s="82"/>
      <c r="H940" s="87"/>
    </row>
    <row r="941" spans="1:8" ht="13">
      <c r="A941" s="86"/>
      <c r="B941" s="82"/>
      <c r="C941" s="82"/>
      <c r="H941" s="87"/>
    </row>
    <row r="942" spans="1:8" ht="13">
      <c r="A942" s="86"/>
      <c r="B942" s="82"/>
      <c r="C942" s="82"/>
      <c r="H942" s="87"/>
    </row>
    <row r="943" spans="1:8" ht="13">
      <c r="A943" s="86"/>
      <c r="B943" s="82"/>
      <c r="C943" s="82"/>
      <c r="H943" s="87"/>
    </row>
    <row r="944" spans="1:8" ht="13">
      <c r="A944" s="86"/>
      <c r="B944" s="82"/>
      <c r="C944" s="82"/>
      <c r="H944" s="87"/>
    </row>
    <row r="945" spans="1:8" ht="13">
      <c r="A945" s="86"/>
      <c r="B945" s="82"/>
      <c r="C945" s="82"/>
      <c r="H945" s="87"/>
    </row>
    <row r="946" spans="1:8" ht="13">
      <c r="A946" s="86"/>
      <c r="B946" s="82"/>
      <c r="C946" s="82"/>
      <c r="H946" s="87"/>
    </row>
    <row r="947" spans="1:8" ht="13">
      <c r="A947" s="86"/>
      <c r="B947" s="82"/>
      <c r="C947" s="82"/>
      <c r="H947" s="87"/>
    </row>
    <row r="948" spans="1:8" ht="13">
      <c r="A948" s="86"/>
      <c r="B948" s="82"/>
      <c r="C948" s="82"/>
      <c r="H948" s="87"/>
    </row>
    <row r="949" spans="1:8" ht="13">
      <c r="A949" s="86"/>
      <c r="B949" s="82"/>
      <c r="C949" s="82"/>
      <c r="H949" s="87"/>
    </row>
    <row r="950" spans="1:8" ht="13">
      <c r="A950" s="86"/>
      <c r="B950" s="82"/>
      <c r="C950" s="82"/>
      <c r="H950" s="87"/>
    </row>
    <row r="951" spans="1:8" ht="13">
      <c r="A951" s="86"/>
      <c r="B951" s="82"/>
      <c r="C951" s="82"/>
      <c r="H951" s="87"/>
    </row>
    <row r="952" spans="1:8" ht="13">
      <c r="A952" s="86"/>
      <c r="B952" s="82"/>
      <c r="C952" s="82"/>
      <c r="H952" s="87"/>
    </row>
    <row r="953" spans="1:8" ht="13">
      <c r="A953" s="86"/>
      <c r="B953" s="82"/>
      <c r="C953" s="82"/>
      <c r="H953" s="87"/>
    </row>
    <row r="954" spans="1:8" ht="13">
      <c r="A954" s="86"/>
      <c r="B954" s="82"/>
      <c r="C954" s="82"/>
      <c r="H954" s="87"/>
    </row>
    <row r="955" spans="1:8" ht="13">
      <c r="A955" s="86"/>
      <c r="B955" s="82"/>
      <c r="C955" s="82"/>
      <c r="H955" s="87"/>
    </row>
    <row r="956" spans="1:8" ht="13">
      <c r="A956" s="86"/>
      <c r="B956" s="82"/>
      <c r="C956" s="82"/>
      <c r="H956" s="87"/>
    </row>
    <row r="957" spans="1:8" ht="13">
      <c r="A957" s="86"/>
      <c r="B957" s="82"/>
      <c r="C957" s="82"/>
      <c r="H957" s="87"/>
    </row>
    <row r="958" spans="1:8" ht="13">
      <c r="A958" s="86"/>
      <c r="B958" s="82"/>
      <c r="C958" s="82"/>
      <c r="H958" s="87"/>
    </row>
    <row r="959" spans="1:8" ht="13">
      <c r="A959" s="86"/>
      <c r="B959" s="82"/>
      <c r="C959" s="82"/>
      <c r="H959" s="87"/>
    </row>
    <row r="960" spans="1:8" ht="13">
      <c r="A960" s="86"/>
      <c r="B960" s="82"/>
      <c r="C960" s="82"/>
      <c r="H960" s="87"/>
    </row>
    <row r="961" spans="1:8" ht="13">
      <c r="A961" s="86"/>
      <c r="B961" s="82"/>
      <c r="C961" s="82"/>
      <c r="H961" s="87"/>
    </row>
    <row r="962" spans="1:8" ht="13">
      <c r="A962" s="86"/>
      <c r="B962" s="82"/>
      <c r="C962" s="82"/>
      <c r="H962" s="87"/>
    </row>
    <row r="963" spans="1:8" ht="13">
      <c r="A963" s="86"/>
      <c r="B963" s="82"/>
      <c r="C963" s="82"/>
      <c r="H963" s="87"/>
    </row>
    <row r="964" spans="1:8" ht="13">
      <c r="A964" s="86"/>
      <c r="B964" s="82"/>
      <c r="C964" s="82"/>
      <c r="H964" s="87"/>
    </row>
    <row r="965" spans="1:8" ht="13">
      <c r="A965" s="86"/>
      <c r="B965" s="82"/>
      <c r="C965" s="82"/>
      <c r="H965" s="87"/>
    </row>
    <row r="966" spans="1:8" ht="13">
      <c r="A966" s="86"/>
      <c r="B966" s="82"/>
      <c r="C966" s="82"/>
      <c r="H966" s="87"/>
    </row>
    <row r="967" spans="1:8" ht="13">
      <c r="A967" s="86"/>
      <c r="B967" s="82"/>
      <c r="C967" s="82"/>
      <c r="H967" s="87"/>
    </row>
    <row r="968" spans="1:8" ht="13">
      <c r="A968" s="86"/>
      <c r="B968" s="82"/>
      <c r="C968" s="82"/>
      <c r="H968" s="87"/>
    </row>
    <row r="969" spans="1:8" ht="13">
      <c r="A969" s="86"/>
      <c r="B969" s="82"/>
      <c r="C969" s="82"/>
      <c r="H969" s="87"/>
    </row>
    <row r="970" spans="1:8" ht="13">
      <c r="A970" s="86"/>
      <c r="B970" s="82"/>
      <c r="C970" s="82"/>
      <c r="H970" s="87"/>
    </row>
    <row r="971" spans="1:8" ht="13">
      <c r="A971" s="86"/>
      <c r="B971" s="82"/>
      <c r="C971" s="82"/>
      <c r="H971" s="87"/>
    </row>
    <row r="972" spans="1:8" ht="13">
      <c r="A972" s="86"/>
      <c r="B972" s="82"/>
      <c r="C972" s="82"/>
      <c r="H972" s="87"/>
    </row>
    <row r="973" spans="1:8" ht="13">
      <c r="A973" s="86"/>
      <c r="B973" s="82"/>
      <c r="C973" s="82"/>
      <c r="H973" s="87"/>
    </row>
    <row r="974" spans="1:8" ht="13">
      <c r="A974" s="86"/>
      <c r="B974" s="82"/>
      <c r="C974" s="82"/>
      <c r="H974" s="87"/>
    </row>
    <row r="975" spans="1:8" ht="13">
      <c r="A975" s="86"/>
      <c r="B975" s="82"/>
      <c r="C975" s="82"/>
      <c r="H975" s="87"/>
    </row>
    <row r="976" spans="1:8" ht="13">
      <c r="A976" s="86"/>
      <c r="B976" s="82"/>
      <c r="C976" s="82"/>
      <c r="H976" s="87"/>
    </row>
    <row r="977" spans="1:8" ht="13">
      <c r="A977" s="86"/>
      <c r="B977" s="82"/>
      <c r="C977" s="82"/>
      <c r="H977" s="87"/>
    </row>
    <row r="978" spans="1:8" ht="13">
      <c r="A978" s="86"/>
      <c r="B978" s="82"/>
      <c r="C978" s="82"/>
      <c r="H978" s="87"/>
    </row>
    <row r="979" spans="1:8" ht="13">
      <c r="A979" s="86"/>
      <c r="B979" s="82"/>
      <c r="C979" s="82"/>
      <c r="H979" s="87"/>
    </row>
    <row r="980" spans="1:8" ht="13">
      <c r="A980" s="86"/>
      <c r="B980" s="82"/>
      <c r="C980" s="82"/>
      <c r="H980" s="87"/>
    </row>
    <row r="981" spans="1:8" ht="13">
      <c r="A981" s="86"/>
      <c r="B981" s="82"/>
      <c r="C981" s="82"/>
      <c r="H981" s="87"/>
    </row>
    <row r="982" spans="1:8" ht="13">
      <c r="A982" s="86"/>
      <c r="B982" s="82"/>
      <c r="C982" s="82"/>
      <c r="H982" s="87"/>
    </row>
    <row r="983" spans="1:8" ht="13">
      <c r="A983" s="86"/>
      <c r="B983" s="82"/>
      <c r="C983" s="82"/>
      <c r="H983" s="87"/>
    </row>
    <row r="984" spans="1:8" ht="13">
      <c r="A984" s="86"/>
      <c r="B984" s="82"/>
      <c r="C984" s="82"/>
      <c r="H984" s="87"/>
    </row>
    <row r="985" spans="1:8" ht="13">
      <c r="A985" s="86"/>
      <c r="B985" s="82"/>
      <c r="C985" s="82"/>
      <c r="H985" s="87"/>
    </row>
    <row r="986" spans="1:8" ht="13">
      <c r="A986" s="86"/>
      <c r="B986" s="82"/>
      <c r="C986" s="82"/>
      <c r="H986" s="87"/>
    </row>
    <row r="987" spans="1:8" ht="13">
      <c r="A987" s="86"/>
      <c r="B987" s="82"/>
      <c r="C987" s="82"/>
      <c r="H987" s="87"/>
    </row>
    <row r="988" spans="1:8" ht="13">
      <c r="A988" s="86"/>
      <c r="B988" s="82"/>
      <c r="C988" s="82"/>
      <c r="H988" s="87"/>
    </row>
    <row r="989" spans="1:8" ht="13">
      <c r="A989" s="86"/>
      <c r="B989" s="82"/>
      <c r="C989" s="82"/>
      <c r="H989" s="87"/>
    </row>
    <row r="990" spans="1:8" ht="13">
      <c r="A990" s="86"/>
      <c r="B990" s="82"/>
      <c r="C990" s="82"/>
      <c r="H990" s="87"/>
    </row>
    <row r="991" spans="1:8" ht="13">
      <c r="A991" s="86"/>
      <c r="B991" s="82"/>
      <c r="C991" s="82"/>
      <c r="H991" s="87"/>
    </row>
    <row r="992" spans="1:8" ht="13">
      <c r="A992" s="86"/>
      <c r="B992" s="82"/>
      <c r="C992" s="82"/>
      <c r="H992" s="87"/>
    </row>
    <row r="993" spans="1:8" ht="13">
      <c r="A993" s="86"/>
      <c r="B993" s="82"/>
      <c r="C993" s="82"/>
      <c r="H993" s="87"/>
    </row>
    <row r="994" spans="1:8" ht="13">
      <c r="A994" s="86"/>
      <c r="B994" s="82"/>
      <c r="C994" s="82"/>
      <c r="H994" s="87"/>
    </row>
    <row r="995" spans="1:8" ht="13">
      <c r="A995" s="86"/>
      <c r="B995" s="82"/>
      <c r="C995" s="82"/>
      <c r="H995" s="87"/>
    </row>
    <row r="996" spans="1:8" ht="13">
      <c r="A996" s="86"/>
      <c r="B996" s="82"/>
      <c r="C996" s="82"/>
      <c r="H996" s="87"/>
    </row>
    <row r="997" spans="1:8" ht="13">
      <c r="A997" s="86"/>
      <c r="B997" s="82"/>
      <c r="C997" s="82"/>
      <c r="H997" s="87"/>
    </row>
    <row r="998" spans="1:8" ht="13">
      <c r="A998" s="86"/>
      <c r="B998" s="82"/>
      <c r="C998" s="82"/>
      <c r="H998" s="87"/>
    </row>
    <row r="999" spans="1:8" ht="13">
      <c r="A999" s="86"/>
      <c r="B999" s="82"/>
      <c r="C999" s="82"/>
      <c r="H999" s="87"/>
    </row>
    <row r="1000" spans="1:8" ht="13">
      <c r="A1000" s="86"/>
      <c r="B1000" s="82"/>
      <c r="C1000" s="82"/>
      <c r="H1000" s="87"/>
    </row>
  </sheetData>
  <sortState xmlns:xlrd2="http://schemas.microsoft.com/office/spreadsheetml/2017/richdata2" ref="A4:H50">
    <sortCondition ref="B4:B50"/>
    <sortCondition ref="C4:C50"/>
  </sortState>
  <mergeCells count="1">
    <mergeCell ref="A1:H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8DCD7-3F95-A745-BCB6-1D4886C41902}">
  <sheetPr>
    <outlinePr summaryBelow="0" summaryRight="0"/>
  </sheetPr>
  <dimension ref="A1:E951"/>
  <sheetViews>
    <sheetView tabSelected="1" workbookViewId="0">
      <pane xSplit="3" ySplit="2" topLeftCell="D3" activePane="bottomRight" state="frozen"/>
      <selection pane="topRight" activeCell="D1" sqref="D1"/>
      <selection pane="bottomLeft" activeCell="A2" sqref="A2"/>
      <selection pane="bottomRight" activeCell="C3" sqref="C3"/>
    </sheetView>
  </sheetViews>
  <sheetFormatPr baseColWidth="10" defaultColWidth="12.6640625" defaultRowHeight="15.75" customHeight="1"/>
  <cols>
    <col min="1" max="1" width="11.5" style="84" customWidth="1"/>
    <col min="2" max="2" width="23.5" style="84" customWidth="1"/>
    <col min="3" max="3" width="19.83203125" style="84" customWidth="1"/>
    <col min="4" max="4" width="18.5" style="84" customWidth="1"/>
    <col min="5" max="5" width="20.5" style="84" customWidth="1"/>
    <col min="6" max="16384" width="12.6640625" style="84"/>
  </cols>
  <sheetData>
    <row r="1" spans="1:5" ht="25">
      <c r="A1" s="164" t="s">
        <v>307</v>
      </c>
      <c r="B1" s="164"/>
      <c r="C1" s="164"/>
      <c r="D1" s="164"/>
      <c r="E1" s="164"/>
    </row>
    <row r="2" spans="1:5" ht="34">
      <c r="A2" s="153" t="s">
        <v>163</v>
      </c>
      <c r="B2" s="154" t="s">
        <v>303</v>
      </c>
      <c r="C2" s="155" t="s">
        <v>168</v>
      </c>
      <c r="D2" s="156" t="s">
        <v>169</v>
      </c>
      <c r="E2" s="157" t="s">
        <v>306</v>
      </c>
    </row>
    <row r="3" spans="1:5" ht="85.5" customHeight="1">
      <c r="A3" s="158">
        <v>1</v>
      </c>
      <c r="B3" s="159" t="s">
        <v>170</v>
      </c>
      <c r="C3" s="160" t="s">
        <v>171</v>
      </c>
      <c r="D3" s="158" t="s">
        <v>172</v>
      </c>
      <c r="E3" s="158" t="s">
        <v>173</v>
      </c>
    </row>
    <row r="4" spans="1:5" ht="64.5" customHeight="1">
      <c r="A4" s="158">
        <v>2</v>
      </c>
      <c r="B4" s="159" t="s">
        <v>174</v>
      </c>
      <c r="C4" s="161" t="s">
        <v>175</v>
      </c>
      <c r="D4" s="158" t="s">
        <v>176</v>
      </c>
      <c r="E4" s="158" t="s">
        <v>173</v>
      </c>
    </row>
    <row r="5" spans="1:5" ht="42">
      <c r="A5" s="158">
        <v>3</v>
      </c>
      <c r="B5" s="159" t="s">
        <v>177</v>
      </c>
      <c r="C5" s="161" t="s">
        <v>178</v>
      </c>
      <c r="D5" s="158" t="s">
        <v>179</v>
      </c>
      <c r="E5" s="158" t="s">
        <v>173</v>
      </c>
    </row>
    <row r="6" spans="1:5" ht="42">
      <c r="A6" s="158">
        <v>5</v>
      </c>
      <c r="B6" s="159" t="s">
        <v>180</v>
      </c>
      <c r="C6" s="161" t="s">
        <v>181</v>
      </c>
      <c r="D6" s="158" t="s">
        <v>182</v>
      </c>
      <c r="E6" s="158" t="s">
        <v>183</v>
      </c>
    </row>
    <row r="7" spans="1:5" ht="28">
      <c r="A7" s="158">
        <v>4</v>
      </c>
      <c r="B7" s="159" t="s">
        <v>184</v>
      </c>
      <c r="C7" s="161" t="s">
        <v>185</v>
      </c>
      <c r="D7" s="158" t="s">
        <v>186</v>
      </c>
      <c r="E7" s="158" t="s">
        <v>187</v>
      </c>
    </row>
    <row r="8" spans="1:5" ht="42">
      <c r="A8" s="158">
        <v>6</v>
      </c>
      <c r="B8" s="159" t="s">
        <v>188</v>
      </c>
      <c r="C8" s="161" t="s">
        <v>189</v>
      </c>
      <c r="D8" s="158" t="s">
        <v>190</v>
      </c>
      <c r="E8" s="158" t="s">
        <v>183</v>
      </c>
    </row>
    <row r="9" spans="1:5" ht="45" customHeight="1">
      <c r="A9" s="158">
        <v>7</v>
      </c>
      <c r="B9" s="159" t="s">
        <v>191</v>
      </c>
      <c r="C9" s="158" t="s">
        <v>192</v>
      </c>
      <c r="D9" s="158" t="s">
        <v>193</v>
      </c>
      <c r="E9" s="158" t="s">
        <v>173</v>
      </c>
    </row>
    <row r="10" spans="1:5" ht="56">
      <c r="A10" s="158">
        <v>8</v>
      </c>
      <c r="B10" s="159" t="s">
        <v>194</v>
      </c>
      <c r="C10" s="158" t="s">
        <v>195</v>
      </c>
      <c r="D10" s="158" t="s">
        <v>196</v>
      </c>
      <c r="E10" s="158" t="s">
        <v>187</v>
      </c>
    </row>
    <row r="11" spans="1:5" ht="42">
      <c r="A11" s="158">
        <v>9</v>
      </c>
      <c r="B11" s="159" t="s">
        <v>197</v>
      </c>
      <c r="C11" s="158" t="s">
        <v>198</v>
      </c>
      <c r="D11" s="158" t="s">
        <v>199</v>
      </c>
      <c r="E11" s="158" t="s">
        <v>183</v>
      </c>
    </row>
    <row r="12" spans="1:5" ht="56">
      <c r="A12" s="158">
        <v>10</v>
      </c>
      <c r="B12" s="159" t="s">
        <v>200</v>
      </c>
      <c r="C12" s="158" t="s">
        <v>201</v>
      </c>
      <c r="D12" s="158" t="s">
        <v>202</v>
      </c>
      <c r="E12" s="158" t="s">
        <v>173</v>
      </c>
    </row>
    <row r="13" spans="1:5" ht="42">
      <c r="A13" s="158">
        <v>11</v>
      </c>
      <c r="B13" s="159" t="s">
        <v>203</v>
      </c>
      <c r="C13" s="158" t="s">
        <v>204</v>
      </c>
      <c r="D13" s="158" t="s">
        <v>205</v>
      </c>
      <c r="E13" s="158" t="s">
        <v>206</v>
      </c>
    </row>
    <row r="14" spans="1:5" ht="56">
      <c r="A14" s="158">
        <v>12</v>
      </c>
      <c r="B14" s="159" t="s">
        <v>207</v>
      </c>
      <c r="C14" s="158" t="s">
        <v>208</v>
      </c>
      <c r="D14" s="158" t="s">
        <v>209</v>
      </c>
      <c r="E14" s="158" t="s">
        <v>206</v>
      </c>
    </row>
    <row r="15" spans="1:5" ht="28">
      <c r="A15" s="158">
        <v>13</v>
      </c>
      <c r="B15" s="159" t="s">
        <v>210</v>
      </c>
      <c r="C15" s="158" t="s">
        <v>211</v>
      </c>
      <c r="D15" s="158" t="s">
        <v>212</v>
      </c>
      <c r="E15" s="158" t="s">
        <v>187</v>
      </c>
    </row>
    <row r="16" spans="1:5" ht="56">
      <c r="A16" s="158">
        <v>14</v>
      </c>
      <c r="B16" s="159" t="s">
        <v>213</v>
      </c>
      <c r="C16" s="158" t="s">
        <v>214</v>
      </c>
      <c r="D16" s="158" t="s">
        <v>215</v>
      </c>
      <c r="E16" s="158" t="s">
        <v>173</v>
      </c>
    </row>
    <row r="17" spans="1:5" ht="56">
      <c r="A17" s="158">
        <v>15</v>
      </c>
      <c r="B17" s="159" t="s">
        <v>216</v>
      </c>
      <c r="C17" s="158" t="s">
        <v>217</v>
      </c>
      <c r="D17" s="158" t="s">
        <v>218</v>
      </c>
      <c r="E17" s="158" t="s">
        <v>173</v>
      </c>
    </row>
    <row r="18" spans="1:5" ht="42">
      <c r="A18" s="158">
        <v>16</v>
      </c>
      <c r="B18" s="159" t="s">
        <v>219</v>
      </c>
      <c r="C18" s="158" t="s">
        <v>220</v>
      </c>
      <c r="D18" s="158" t="s">
        <v>182</v>
      </c>
      <c r="E18" s="158" t="s">
        <v>183</v>
      </c>
    </row>
    <row r="19" spans="1:5" ht="42">
      <c r="A19" s="158">
        <v>17</v>
      </c>
      <c r="B19" s="159" t="s">
        <v>221</v>
      </c>
      <c r="C19" s="158" t="s">
        <v>222</v>
      </c>
      <c r="D19" s="158" t="s">
        <v>223</v>
      </c>
      <c r="E19" s="158" t="s">
        <v>206</v>
      </c>
    </row>
    <row r="20" spans="1:5" ht="42">
      <c r="A20" s="158">
        <v>18</v>
      </c>
      <c r="B20" s="159" t="s">
        <v>224</v>
      </c>
      <c r="C20" s="158" t="s">
        <v>225</v>
      </c>
      <c r="D20" s="158" t="s">
        <v>226</v>
      </c>
      <c r="E20" s="158" t="s">
        <v>206</v>
      </c>
    </row>
    <row r="21" spans="1:5" ht="98">
      <c r="A21" s="158">
        <v>19</v>
      </c>
      <c r="B21" s="159" t="s">
        <v>227</v>
      </c>
      <c r="C21" s="158" t="s">
        <v>228</v>
      </c>
      <c r="D21" s="158" t="s">
        <v>229</v>
      </c>
      <c r="E21" s="158" t="s">
        <v>173</v>
      </c>
    </row>
    <row r="22" spans="1:5" ht="56">
      <c r="A22" s="158">
        <v>20</v>
      </c>
      <c r="B22" s="159" t="s">
        <v>230</v>
      </c>
      <c r="C22" s="158" t="s">
        <v>231</v>
      </c>
      <c r="D22" s="158" t="s">
        <v>232</v>
      </c>
      <c r="E22" s="158" t="s">
        <v>173</v>
      </c>
    </row>
    <row r="23" spans="1:5" ht="98">
      <c r="A23" s="158">
        <v>21</v>
      </c>
      <c r="B23" s="159" t="s">
        <v>233</v>
      </c>
      <c r="C23" s="158" t="s">
        <v>234</v>
      </c>
      <c r="D23" s="158" t="s">
        <v>235</v>
      </c>
      <c r="E23" s="158" t="s">
        <v>206</v>
      </c>
    </row>
    <row r="24" spans="1:5" ht="42">
      <c r="A24" s="158">
        <v>22</v>
      </c>
      <c r="B24" s="159" t="s">
        <v>237</v>
      </c>
      <c r="C24" s="158" t="s">
        <v>238</v>
      </c>
      <c r="D24" s="158" t="s">
        <v>239</v>
      </c>
      <c r="E24" s="158" t="s">
        <v>187</v>
      </c>
    </row>
    <row r="25" spans="1:5" ht="42">
      <c r="A25" s="158">
        <v>23</v>
      </c>
      <c r="B25" s="159" t="s">
        <v>240</v>
      </c>
      <c r="C25" s="158" t="s">
        <v>241</v>
      </c>
      <c r="D25" s="158" t="s">
        <v>242</v>
      </c>
      <c r="E25" s="158" t="s">
        <v>206</v>
      </c>
    </row>
    <row r="26" spans="1:5" ht="98">
      <c r="A26" s="158">
        <v>24</v>
      </c>
      <c r="B26" s="159" t="s">
        <v>243</v>
      </c>
      <c r="C26" s="158" t="s">
        <v>244</v>
      </c>
      <c r="D26" s="158" t="s">
        <v>245</v>
      </c>
      <c r="E26" s="158" t="s">
        <v>206</v>
      </c>
    </row>
    <row r="27" spans="1:5" ht="42">
      <c r="A27" s="158">
        <v>25</v>
      </c>
      <c r="B27" s="159" t="s">
        <v>246</v>
      </c>
      <c r="C27" s="158" t="s">
        <v>247</v>
      </c>
      <c r="D27" s="158" t="s">
        <v>248</v>
      </c>
      <c r="E27" s="158" t="s">
        <v>187</v>
      </c>
    </row>
    <row r="28" spans="1:5" ht="28">
      <c r="A28" s="158">
        <v>26</v>
      </c>
      <c r="B28" s="159" t="s">
        <v>249</v>
      </c>
      <c r="C28" s="158" t="s">
        <v>250</v>
      </c>
      <c r="D28" s="158" t="s">
        <v>250</v>
      </c>
      <c r="E28" s="158" t="s">
        <v>187</v>
      </c>
    </row>
    <row r="29" spans="1:5" ht="42">
      <c r="A29" s="158">
        <v>27</v>
      </c>
      <c r="B29" s="159" t="s">
        <v>251</v>
      </c>
      <c r="C29" s="158" t="s">
        <v>252</v>
      </c>
      <c r="D29" s="158" t="s">
        <v>253</v>
      </c>
      <c r="E29" s="158" t="s">
        <v>187</v>
      </c>
    </row>
    <row r="30" spans="1:5" ht="56">
      <c r="A30" s="158">
        <v>28</v>
      </c>
      <c r="B30" s="159" t="s">
        <v>254</v>
      </c>
      <c r="C30" s="158" t="s">
        <v>255</v>
      </c>
      <c r="D30" s="158" t="s">
        <v>236</v>
      </c>
      <c r="E30" s="158" t="s">
        <v>173</v>
      </c>
    </row>
    <row r="31" spans="1:5" ht="56">
      <c r="A31" s="158">
        <v>29</v>
      </c>
      <c r="B31" s="159" t="s">
        <v>256</v>
      </c>
      <c r="C31" s="158" t="s">
        <v>257</v>
      </c>
      <c r="D31" s="158" t="s">
        <v>258</v>
      </c>
      <c r="E31" s="158" t="s">
        <v>173</v>
      </c>
    </row>
    <row r="32" spans="1:5" ht="42">
      <c r="A32" s="158">
        <v>30</v>
      </c>
      <c r="B32" s="159" t="s">
        <v>259</v>
      </c>
      <c r="C32" s="158" t="s">
        <v>260</v>
      </c>
      <c r="D32" s="158" t="s">
        <v>261</v>
      </c>
      <c r="E32" s="158" t="s">
        <v>187</v>
      </c>
    </row>
    <row r="33" spans="1:5" ht="28">
      <c r="A33" s="158">
        <v>31</v>
      </c>
      <c r="B33" s="159" t="s">
        <v>262</v>
      </c>
      <c r="C33" s="158" t="s">
        <v>263</v>
      </c>
      <c r="D33" s="158" t="s">
        <v>261</v>
      </c>
      <c r="E33" s="158" t="s">
        <v>187</v>
      </c>
    </row>
    <row r="34" spans="1:5" ht="42">
      <c r="A34" s="158">
        <v>32</v>
      </c>
      <c r="B34" s="159" t="s">
        <v>264</v>
      </c>
      <c r="C34" s="158" t="s">
        <v>265</v>
      </c>
      <c r="D34" s="158" t="s">
        <v>266</v>
      </c>
      <c r="E34" s="158" t="s">
        <v>173</v>
      </c>
    </row>
    <row r="35" spans="1:5" ht="42">
      <c r="A35" s="158">
        <v>33</v>
      </c>
      <c r="B35" s="159" t="s">
        <v>267</v>
      </c>
      <c r="C35" s="158" t="s">
        <v>268</v>
      </c>
      <c r="D35" s="158" t="s">
        <v>269</v>
      </c>
      <c r="E35" s="158" t="s">
        <v>173</v>
      </c>
    </row>
    <row r="36" spans="1:5" ht="84">
      <c r="A36" s="158">
        <v>34</v>
      </c>
      <c r="B36" s="159" t="s">
        <v>270</v>
      </c>
      <c r="C36" s="158" t="s">
        <v>271</v>
      </c>
      <c r="D36" s="158" t="s">
        <v>182</v>
      </c>
      <c r="E36" s="158" t="s">
        <v>183</v>
      </c>
    </row>
    <row r="37" spans="1:5" ht="42">
      <c r="A37" s="158">
        <v>35</v>
      </c>
      <c r="B37" s="162" t="s">
        <v>304</v>
      </c>
      <c r="C37" s="158" t="s">
        <v>272</v>
      </c>
      <c r="D37" s="158" t="s">
        <v>273</v>
      </c>
      <c r="E37" s="158" t="s">
        <v>183</v>
      </c>
    </row>
    <row r="38" spans="1:5" ht="28">
      <c r="A38" s="158">
        <v>36</v>
      </c>
      <c r="B38" s="159" t="s">
        <v>274</v>
      </c>
      <c r="C38" s="158" t="s">
        <v>275</v>
      </c>
      <c r="D38" s="158" t="s">
        <v>276</v>
      </c>
      <c r="E38" s="158" t="s">
        <v>206</v>
      </c>
    </row>
    <row r="39" spans="1:5" ht="84">
      <c r="A39" s="158">
        <v>37</v>
      </c>
      <c r="B39" s="159" t="s">
        <v>277</v>
      </c>
      <c r="C39" s="158" t="s">
        <v>278</v>
      </c>
      <c r="D39" s="158" t="s">
        <v>279</v>
      </c>
      <c r="E39" s="158" t="s">
        <v>187</v>
      </c>
    </row>
    <row r="40" spans="1:5" ht="84">
      <c r="A40" s="158">
        <v>38</v>
      </c>
      <c r="B40" s="159" t="s">
        <v>280</v>
      </c>
      <c r="C40" s="158" t="s">
        <v>281</v>
      </c>
      <c r="D40" s="158" t="s">
        <v>282</v>
      </c>
      <c r="E40" s="158" t="s">
        <v>187</v>
      </c>
    </row>
    <row r="41" spans="1:5" ht="28">
      <c r="A41" s="158">
        <v>39</v>
      </c>
      <c r="B41" s="159" t="s">
        <v>283</v>
      </c>
      <c r="C41" s="158" t="s">
        <v>284</v>
      </c>
      <c r="D41" s="158" t="s">
        <v>285</v>
      </c>
      <c r="E41" s="158" t="s">
        <v>206</v>
      </c>
    </row>
    <row r="42" spans="1:5" ht="56">
      <c r="A42" s="158">
        <v>40</v>
      </c>
      <c r="B42" s="159" t="s">
        <v>286</v>
      </c>
      <c r="C42" s="158" t="s">
        <v>287</v>
      </c>
      <c r="D42" s="158" t="s">
        <v>288</v>
      </c>
      <c r="E42" s="158" t="s">
        <v>206</v>
      </c>
    </row>
    <row r="43" spans="1:5" ht="28">
      <c r="A43" s="158">
        <f>A42+1</f>
        <v>41</v>
      </c>
      <c r="B43" s="159" t="s">
        <v>289</v>
      </c>
      <c r="C43" s="158" t="s">
        <v>290</v>
      </c>
      <c r="D43" s="158"/>
      <c r="E43" s="158" t="s">
        <v>206</v>
      </c>
    </row>
    <row r="44" spans="1:5" ht="42">
      <c r="A44" s="158">
        <f>A43+1</f>
        <v>42</v>
      </c>
      <c r="B44" s="163" t="s">
        <v>291</v>
      </c>
      <c r="C44" s="158" t="s">
        <v>292</v>
      </c>
      <c r="D44" s="158"/>
      <c r="E44" s="158" t="s">
        <v>173</v>
      </c>
    </row>
    <row r="45" spans="1:5" ht="42">
      <c r="A45" s="158">
        <f>A44+1</f>
        <v>43</v>
      </c>
      <c r="B45" s="163" t="s">
        <v>293</v>
      </c>
      <c r="C45" s="158" t="s">
        <v>294</v>
      </c>
      <c r="D45" s="158"/>
      <c r="E45" s="158" t="s">
        <v>183</v>
      </c>
    </row>
    <row r="46" spans="1:5" ht="28">
      <c r="A46" s="158">
        <f>A45+1</f>
        <v>44</v>
      </c>
      <c r="B46" s="163" t="s">
        <v>295</v>
      </c>
      <c r="C46" s="158" t="s">
        <v>296</v>
      </c>
      <c r="D46" s="158"/>
      <c r="E46" s="158" t="s">
        <v>206</v>
      </c>
    </row>
    <row r="47" spans="1:5" ht="42">
      <c r="A47" s="158">
        <f>A46+1</f>
        <v>45</v>
      </c>
      <c r="B47" s="163" t="s">
        <v>297</v>
      </c>
      <c r="C47" s="158" t="s">
        <v>298</v>
      </c>
      <c r="D47" s="158"/>
      <c r="E47" s="158" t="s">
        <v>206</v>
      </c>
    </row>
    <row r="48" spans="1:5" ht="98">
      <c r="A48" s="158">
        <f>A47+1</f>
        <v>46</v>
      </c>
      <c r="B48" s="159" t="s">
        <v>305</v>
      </c>
      <c r="C48" s="158"/>
      <c r="D48" s="158"/>
      <c r="E48" s="158" t="s">
        <v>187</v>
      </c>
    </row>
    <row r="49" spans="1:5" ht="14">
      <c r="A49" s="158">
        <f>A48+1</f>
        <v>47</v>
      </c>
      <c r="B49" s="160" t="s">
        <v>299</v>
      </c>
      <c r="C49" s="158"/>
      <c r="D49" s="158"/>
      <c r="E49" s="158" t="s">
        <v>206</v>
      </c>
    </row>
    <row r="50" spans="1:5" ht="14">
      <c r="A50" s="158">
        <f>A49+1</f>
        <v>48</v>
      </c>
      <c r="B50" s="160" t="s">
        <v>300</v>
      </c>
      <c r="C50" s="158"/>
      <c r="D50" s="158"/>
      <c r="E50" s="158" t="s">
        <v>206</v>
      </c>
    </row>
    <row r="51" spans="1:5" ht="42">
      <c r="A51" s="158">
        <f>A50+1</f>
        <v>49</v>
      </c>
      <c r="B51" s="158" t="s">
        <v>301</v>
      </c>
      <c r="C51" s="158"/>
      <c r="D51" s="158"/>
      <c r="E51" s="158" t="s">
        <v>183</v>
      </c>
    </row>
    <row r="52" spans="1:5" ht="28">
      <c r="A52" s="158">
        <f>A51+1</f>
        <v>50</v>
      </c>
      <c r="B52" s="158" t="s">
        <v>302</v>
      </c>
      <c r="C52" s="158"/>
      <c r="D52" s="158"/>
      <c r="E52" s="158" t="s">
        <v>206</v>
      </c>
    </row>
    <row r="53" spans="1:5" ht="13">
      <c r="A53" s="151"/>
      <c r="B53" s="151"/>
      <c r="C53" s="86"/>
      <c r="D53" s="152"/>
      <c r="E53" s="152"/>
    </row>
    <row r="54" spans="1:5" ht="13">
      <c r="A54" s="86"/>
      <c r="B54" s="86"/>
      <c r="C54" s="86"/>
      <c r="D54" s="86"/>
      <c r="E54" s="86"/>
    </row>
    <row r="55" spans="1:5" ht="13">
      <c r="A55" s="86"/>
      <c r="B55" s="86"/>
      <c r="C55" s="86"/>
      <c r="D55" s="86"/>
      <c r="E55" s="86"/>
    </row>
    <row r="56" spans="1:5" ht="13">
      <c r="A56" s="86"/>
      <c r="B56" s="86"/>
      <c r="C56" s="86"/>
      <c r="D56" s="86"/>
      <c r="E56" s="86"/>
    </row>
    <row r="57" spans="1:5" ht="13">
      <c r="A57" s="86"/>
      <c r="B57" s="86"/>
      <c r="C57" s="86"/>
      <c r="D57" s="86"/>
      <c r="E57" s="86"/>
    </row>
    <row r="58" spans="1:5" ht="13">
      <c r="A58" s="86"/>
      <c r="B58" s="86"/>
      <c r="C58" s="86"/>
      <c r="D58" s="86"/>
      <c r="E58" s="86"/>
    </row>
    <row r="59" spans="1:5" ht="13">
      <c r="A59" s="86"/>
      <c r="B59" s="86"/>
      <c r="C59" s="86"/>
      <c r="D59" s="86"/>
      <c r="E59" s="86"/>
    </row>
    <row r="60" spans="1:5" ht="13">
      <c r="A60" s="86"/>
      <c r="B60" s="86"/>
      <c r="C60" s="86"/>
      <c r="D60" s="86"/>
      <c r="E60" s="86"/>
    </row>
    <row r="61" spans="1:5" ht="13">
      <c r="A61" s="86"/>
      <c r="B61" s="86"/>
      <c r="C61" s="86"/>
      <c r="D61" s="86"/>
      <c r="E61" s="86"/>
    </row>
    <row r="62" spans="1:5" ht="13">
      <c r="A62" s="86"/>
      <c r="B62" s="86"/>
      <c r="C62" s="86"/>
      <c r="D62" s="86"/>
      <c r="E62" s="86"/>
    </row>
    <row r="63" spans="1:5" ht="13">
      <c r="A63" s="86"/>
      <c r="B63" s="86"/>
      <c r="C63" s="86"/>
      <c r="D63" s="86"/>
      <c r="E63" s="86"/>
    </row>
    <row r="64" spans="1:5" ht="13">
      <c r="A64" s="86"/>
      <c r="B64" s="86"/>
      <c r="C64" s="86"/>
      <c r="D64" s="86"/>
      <c r="E64" s="86"/>
    </row>
    <row r="65" spans="1:5" ht="13">
      <c r="A65" s="86"/>
      <c r="B65" s="86"/>
      <c r="C65" s="86"/>
      <c r="D65" s="86"/>
      <c r="E65" s="86"/>
    </row>
    <row r="66" spans="1:5" ht="13">
      <c r="A66" s="86"/>
      <c r="B66" s="86"/>
      <c r="C66" s="86"/>
      <c r="D66" s="86"/>
      <c r="E66" s="86"/>
    </row>
    <row r="67" spans="1:5" ht="13">
      <c r="A67" s="86"/>
      <c r="B67" s="86"/>
      <c r="C67" s="86"/>
      <c r="D67" s="86"/>
      <c r="E67" s="86"/>
    </row>
    <row r="68" spans="1:5" ht="13">
      <c r="A68" s="86"/>
      <c r="B68" s="86"/>
      <c r="C68" s="86"/>
      <c r="D68" s="86"/>
      <c r="E68" s="86"/>
    </row>
    <row r="69" spans="1:5" ht="13">
      <c r="A69" s="86"/>
      <c r="B69" s="86"/>
      <c r="C69" s="86"/>
      <c r="D69" s="86"/>
      <c r="E69" s="86"/>
    </row>
    <row r="70" spans="1:5" ht="13">
      <c r="A70" s="86"/>
      <c r="B70" s="86"/>
      <c r="C70" s="86"/>
      <c r="D70" s="86"/>
      <c r="E70" s="86"/>
    </row>
    <row r="71" spans="1:5" ht="13">
      <c r="A71" s="86"/>
      <c r="B71" s="86"/>
      <c r="C71" s="86"/>
      <c r="D71" s="86"/>
      <c r="E71" s="86"/>
    </row>
    <row r="72" spans="1:5" ht="13">
      <c r="A72" s="86"/>
      <c r="B72" s="86"/>
      <c r="C72" s="86"/>
      <c r="D72" s="86"/>
      <c r="E72" s="86"/>
    </row>
    <row r="73" spans="1:5" ht="13">
      <c r="A73" s="86"/>
      <c r="B73" s="86"/>
      <c r="C73" s="86"/>
      <c r="D73" s="86"/>
      <c r="E73" s="86"/>
    </row>
    <row r="74" spans="1:5" ht="13">
      <c r="A74" s="86"/>
      <c r="B74" s="86"/>
      <c r="C74" s="86"/>
      <c r="D74" s="86"/>
      <c r="E74" s="86"/>
    </row>
    <row r="75" spans="1:5" ht="13">
      <c r="A75" s="86"/>
      <c r="B75" s="86"/>
      <c r="C75" s="86"/>
      <c r="D75" s="86"/>
      <c r="E75" s="86"/>
    </row>
    <row r="76" spans="1:5" ht="13">
      <c r="A76" s="86"/>
      <c r="B76" s="86"/>
      <c r="C76" s="86"/>
      <c r="D76" s="86"/>
      <c r="E76" s="86"/>
    </row>
    <row r="77" spans="1:5" ht="13">
      <c r="A77" s="86"/>
      <c r="B77" s="86"/>
      <c r="C77" s="86"/>
      <c r="D77" s="86"/>
      <c r="E77" s="86"/>
    </row>
    <row r="78" spans="1:5" ht="13">
      <c r="A78" s="86"/>
      <c r="B78" s="86"/>
      <c r="C78" s="86"/>
      <c r="D78" s="86"/>
      <c r="E78" s="86"/>
    </row>
    <row r="79" spans="1:5" ht="13">
      <c r="A79" s="86"/>
      <c r="B79" s="86"/>
      <c r="C79" s="86"/>
      <c r="D79" s="86"/>
      <c r="E79" s="86"/>
    </row>
    <row r="80" spans="1:5" ht="13">
      <c r="A80" s="86"/>
      <c r="B80" s="86"/>
      <c r="C80" s="86"/>
      <c r="D80" s="86"/>
      <c r="E80" s="86"/>
    </row>
    <row r="81" spans="1:5" ht="13">
      <c r="A81" s="86"/>
      <c r="B81" s="86"/>
      <c r="C81" s="86"/>
      <c r="D81" s="86"/>
      <c r="E81" s="86"/>
    </row>
    <row r="82" spans="1:5" ht="13">
      <c r="A82" s="86"/>
      <c r="B82" s="86"/>
      <c r="C82" s="86"/>
      <c r="D82" s="86"/>
      <c r="E82" s="86"/>
    </row>
    <row r="83" spans="1:5" ht="13">
      <c r="A83" s="86"/>
      <c r="B83" s="86"/>
      <c r="C83" s="86"/>
      <c r="D83" s="86"/>
      <c r="E83" s="86"/>
    </row>
    <row r="84" spans="1:5" ht="13">
      <c r="A84" s="86"/>
      <c r="B84" s="86"/>
      <c r="C84" s="86"/>
      <c r="D84" s="86"/>
      <c r="E84" s="86"/>
    </row>
    <row r="85" spans="1:5" ht="13">
      <c r="A85" s="86"/>
      <c r="B85" s="86"/>
      <c r="C85" s="86"/>
      <c r="D85" s="86"/>
      <c r="E85" s="86"/>
    </row>
    <row r="86" spans="1:5" ht="13">
      <c r="A86" s="86"/>
      <c r="B86" s="86"/>
      <c r="C86" s="86"/>
      <c r="D86" s="86"/>
      <c r="E86" s="86"/>
    </row>
    <row r="87" spans="1:5" ht="13">
      <c r="A87" s="86"/>
      <c r="B87" s="86"/>
      <c r="C87" s="86"/>
      <c r="D87" s="86"/>
      <c r="E87" s="86"/>
    </row>
    <row r="88" spans="1:5" ht="13">
      <c r="A88" s="86"/>
      <c r="B88" s="86"/>
      <c r="C88" s="86"/>
      <c r="D88" s="86"/>
      <c r="E88" s="86"/>
    </row>
    <row r="89" spans="1:5" ht="13">
      <c r="A89" s="86"/>
      <c r="B89" s="86"/>
      <c r="C89" s="86"/>
      <c r="D89" s="86"/>
      <c r="E89" s="86"/>
    </row>
    <row r="90" spans="1:5" ht="13">
      <c r="A90" s="86"/>
      <c r="B90" s="86"/>
      <c r="C90" s="86"/>
      <c r="D90" s="86"/>
      <c r="E90" s="86"/>
    </row>
    <row r="91" spans="1:5" ht="13">
      <c r="A91" s="86"/>
      <c r="B91" s="86"/>
      <c r="C91" s="86"/>
      <c r="D91" s="86"/>
      <c r="E91" s="86"/>
    </row>
    <row r="92" spans="1:5" ht="13">
      <c r="A92" s="86"/>
      <c r="B92" s="86"/>
      <c r="C92" s="86"/>
      <c r="D92" s="86"/>
      <c r="E92" s="86"/>
    </row>
    <row r="93" spans="1:5" ht="13">
      <c r="A93" s="86"/>
      <c r="B93" s="86"/>
      <c r="C93" s="86"/>
      <c r="D93" s="86"/>
      <c r="E93" s="86"/>
    </row>
    <row r="94" spans="1:5" ht="13">
      <c r="A94" s="86"/>
      <c r="B94" s="86"/>
      <c r="C94" s="86"/>
      <c r="D94" s="86"/>
      <c r="E94" s="86"/>
    </row>
    <row r="95" spans="1:5" ht="13">
      <c r="A95" s="86"/>
      <c r="B95" s="86"/>
      <c r="C95" s="86"/>
      <c r="D95" s="86"/>
      <c r="E95" s="86"/>
    </row>
    <row r="96" spans="1:5" ht="13">
      <c r="A96" s="86"/>
      <c r="B96" s="86"/>
      <c r="C96" s="86"/>
      <c r="D96" s="86"/>
      <c r="E96" s="86"/>
    </row>
    <row r="97" spans="1:5" ht="13">
      <c r="A97" s="86"/>
      <c r="B97" s="86"/>
      <c r="C97" s="86"/>
      <c r="D97" s="86"/>
      <c r="E97" s="86"/>
    </row>
    <row r="98" spans="1:5" ht="13">
      <c r="A98" s="86"/>
      <c r="B98" s="86"/>
      <c r="C98" s="86"/>
      <c r="D98" s="86"/>
      <c r="E98" s="86"/>
    </row>
    <row r="99" spans="1:5" ht="13">
      <c r="A99" s="86"/>
      <c r="B99" s="86"/>
      <c r="C99" s="86"/>
      <c r="D99" s="86"/>
      <c r="E99" s="86"/>
    </row>
    <row r="100" spans="1:5" ht="13">
      <c r="A100" s="86"/>
      <c r="B100" s="86"/>
      <c r="C100" s="86"/>
      <c r="D100" s="86"/>
      <c r="E100" s="86"/>
    </row>
    <row r="101" spans="1:5" ht="13">
      <c r="A101" s="86"/>
      <c r="B101" s="86"/>
      <c r="C101" s="86"/>
      <c r="D101" s="86"/>
      <c r="E101" s="86"/>
    </row>
    <row r="102" spans="1:5" ht="13">
      <c r="A102" s="86"/>
      <c r="B102" s="86"/>
      <c r="C102" s="86"/>
      <c r="D102" s="86"/>
      <c r="E102" s="86"/>
    </row>
    <row r="103" spans="1:5" ht="13">
      <c r="A103" s="86"/>
      <c r="B103" s="86"/>
      <c r="C103" s="86"/>
      <c r="D103" s="86"/>
      <c r="E103" s="86"/>
    </row>
    <row r="104" spans="1:5" ht="13">
      <c r="A104" s="86"/>
      <c r="B104" s="86"/>
      <c r="C104" s="86"/>
      <c r="D104" s="86"/>
      <c r="E104" s="86"/>
    </row>
    <row r="105" spans="1:5" ht="13">
      <c r="A105" s="86"/>
      <c r="B105" s="86"/>
      <c r="C105" s="86"/>
      <c r="D105" s="86"/>
      <c r="E105" s="86"/>
    </row>
    <row r="106" spans="1:5" ht="13">
      <c r="A106" s="86"/>
      <c r="B106" s="86"/>
      <c r="C106" s="86"/>
      <c r="D106" s="86"/>
      <c r="E106" s="86"/>
    </row>
    <row r="107" spans="1:5" ht="13">
      <c r="A107" s="86"/>
      <c r="B107" s="86"/>
      <c r="C107" s="86"/>
      <c r="D107" s="86"/>
      <c r="E107" s="86"/>
    </row>
    <row r="108" spans="1:5" ht="13">
      <c r="A108" s="86"/>
      <c r="B108" s="86"/>
      <c r="C108" s="86"/>
      <c r="D108" s="86"/>
      <c r="E108" s="86"/>
    </row>
    <row r="109" spans="1:5" ht="13">
      <c r="A109" s="86"/>
      <c r="B109" s="86"/>
      <c r="C109" s="86"/>
      <c r="D109" s="86"/>
      <c r="E109" s="86"/>
    </row>
    <row r="110" spans="1:5" ht="13">
      <c r="A110" s="86"/>
      <c r="B110" s="86"/>
      <c r="C110" s="86"/>
      <c r="D110" s="86"/>
      <c r="E110" s="86"/>
    </row>
    <row r="111" spans="1:5" ht="13">
      <c r="A111" s="86"/>
      <c r="B111" s="86"/>
      <c r="C111" s="86"/>
      <c r="D111" s="86"/>
      <c r="E111" s="86"/>
    </row>
    <row r="112" spans="1:5" ht="13">
      <c r="A112" s="86"/>
      <c r="B112" s="86"/>
      <c r="C112" s="86"/>
      <c r="D112" s="86"/>
      <c r="E112" s="86"/>
    </row>
    <row r="113" spans="1:5" ht="13">
      <c r="A113" s="86"/>
      <c r="B113" s="86"/>
      <c r="C113" s="86"/>
      <c r="D113" s="86"/>
      <c r="E113" s="86"/>
    </row>
    <row r="114" spans="1:5" ht="13">
      <c r="A114" s="86"/>
      <c r="B114" s="86"/>
      <c r="C114" s="86"/>
      <c r="D114" s="86"/>
      <c r="E114" s="86"/>
    </row>
    <row r="115" spans="1:5" ht="13">
      <c r="A115" s="86"/>
      <c r="B115" s="86"/>
      <c r="C115" s="86"/>
      <c r="D115" s="86"/>
      <c r="E115" s="86"/>
    </row>
    <row r="116" spans="1:5" ht="13">
      <c r="A116" s="86"/>
      <c r="B116" s="86"/>
      <c r="C116" s="86"/>
      <c r="D116" s="86"/>
      <c r="E116" s="86"/>
    </row>
    <row r="117" spans="1:5" ht="13">
      <c r="A117" s="86"/>
      <c r="B117" s="86"/>
      <c r="C117" s="86"/>
      <c r="D117" s="86"/>
      <c r="E117" s="86"/>
    </row>
    <row r="118" spans="1:5" ht="13">
      <c r="A118" s="86"/>
      <c r="B118" s="86"/>
      <c r="C118" s="86"/>
      <c r="D118" s="86"/>
      <c r="E118" s="86"/>
    </row>
    <row r="119" spans="1:5" ht="13">
      <c r="A119" s="86"/>
      <c r="B119" s="86"/>
      <c r="C119" s="86"/>
      <c r="D119" s="86"/>
      <c r="E119" s="86"/>
    </row>
    <row r="120" spans="1:5" ht="13">
      <c r="A120" s="86"/>
      <c r="B120" s="86"/>
      <c r="C120" s="86"/>
      <c r="D120" s="86"/>
      <c r="E120" s="86"/>
    </row>
    <row r="121" spans="1:5" ht="13">
      <c r="A121" s="86"/>
      <c r="B121" s="86"/>
      <c r="C121" s="86"/>
      <c r="D121" s="86"/>
      <c r="E121" s="86"/>
    </row>
    <row r="122" spans="1:5" ht="13">
      <c r="A122" s="86"/>
      <c r="B122" s="86"/>
      <c r="C122" s="86"/>
      <c r="D122" s="86"/>
      <c r="E122" s="86"/>
    </row>
    <row r="123" spans="1:5" ht="13">
      <c r="A123" s="86"/>
      <c r="B123" s="86"/>
      <c r="C123" s="86"/>
      <c r="D123" s="86"/>
      <c r="E123" s="86"/>
    </row>
    <row r="124" spans="1:5" ht="13">
      <c r="A124" s="86"/>
      <c r="B124" s="86"/>
      <c r="C124" s="86"/>
      <c r="D124" s="86"/>
      <c r="E124" s="86"/>
    </row>
    <row r="125" spans="1:5" ht="13">
      <c r="A125" s="86"/>
      <c r="B125" s="86"/>
      <c r="C125" s="86"/>
      <c r="D125" s="86"/>
      <c r="E125" s="86"/>
    </row>
    <row r="126" spans="1:5" ht="13">
      <c r="A126" s="86"/>
      <c r="B126" s="86"/>
      <c r="C126" s="86"/>
      <c r="D126" s="86"/>
      <c r="E126" s="86"/>
    </row>
    <row r="127" spans="1:5" ht="13">
      <c r="A127" s="86"/>
      <c r="B127" s="86"/>
      <c r="C127" s="86"/>
      <c r="D127" s="86"/>
      <c r="E127" s="86"/>
    </row>
    <row r="128" spans="1:5" ht="13">
      <c r="A128" s="86"/>
      <c r="B128" s="86"/>
      <c r="C128" s="86"/>
      <c r="D128" s="86"/>
      <c r="E128" s="86"/>
    </row>
    <row r="129" spans="1:5" ht="13">
      <c r="A129" s="86"/>
      <c r="B129" s="86"/>
      <c r="C129" s="86"/>
      <c r="D129" s="86"/>
      <c r="E129" s="86"/>
    </row>
    <row r="130" spans="1:5" ht="13">
      <c r="A130" s="86"/>
      <c r="B130" s="86"/>
      <c r="C130" s="86"/>
      <c r="D130" s="86"/>
      <c r="E130" s="86"/>
    </row>
    <row r="131" spans="1:5" ht="13">
      <c r="A131" s="86"/>
      <c r="B131" s="86"/>
      <c r="C131" s="86"/>
      <c r="D131" s="86"/>
      <c r="E131" s="86"/>
    </row>
    <row r="132" spans="1:5" ht="13">
      <c r="A132" s="86"/>
      <c r="B132" s="86"/>
      <c r="C132" s="86"/>
      <c r="D132" s="86"/>
      <c r="E132" s="86"/>
    </row>
    <row r="133" spans="1:5" ht="13">
      <c r="A133" s="86"/>
      <c r="B133" s="86"/>
      <c r="C133" s="86"/>
      <c r="D133" s="86"/>
      <c r="E133" s="86"/>
    </row>
    <row r="134" spans="1:5" ht="13">
      <c r="A134" s="86"/>
      <c r="B134" s="86"/>
      <c r="C134" s="86"/>
      <c r="D134" s="86"/>
      <c r="E134" s="86"/>
    </row>
    <row r="135" spans="1:5" ht="13">
      <c r="A135" s="86"/>
      <c r="B135" s="86"/>
      <c r="C135" s="86"/>
      <c r="D135" s="86"/>
      <c r="E135" s="86"/>
    </row>
    <row r="136" spans="1:5" ht="13">
      <c r="A136" s="86"/>
      <c r="B136" s="86"/>
      <c r="C136" s="86"/>
      <c r="D136" s="86"/>
      <c r="E136" s="86"/>
    </row>
    <row r="137" spans="1:5" ht="13">
      <c r="A137" s="86"/>
      <c r="B137" s="86"/>
      <c r="C137" s="86"/>
      <c r="D137" s="86"/>
      <c r="E137" s="86"/>
    </row>
    <row r="138" spans="1:5" ht="13">
      <c r="A138" s="86"/>
      <c r="B138" s="86"/>
      <c r="C138" s="86"/>
      <c r="D138" s="86"/>
      <c r="E138" s="86"/>
    </row>
    <row r="139" spans="1:5" ht="13">
      <c r="A139" s="86"/>
      <c r="B139" s="86"/>
      <c r="C139" s="86"/>
      <c r="D139" s="86"/>
      <c r="E139" s="86"/>
    </row>
    <row r="140" spans="1:5" ht="13">
      <c r="A140" s="86"/>
      <c r="B140" s="86"/>
      <c r="C140" s="86"/>
      <c r="D140" s="86"/>
      <c r="E140" s="86"/>
    </row>
    <row r="141" spans="1:5" ht="13">
      <c r="A141" s="86"/>
      <c r="B141" s="86"/>
      <c r="C141" s="86"/>
      <c r="D141" s="86"/>
      <c r="E141" s="86"/>
    </row>
    <row r="142" spans="1:5" ht="13">
      <c r="A142" s="86"/>
      <c r="B142" s="86"/>
      <c r="C142" s="86"/>
      <c r="D142" s="86"/>
      <c r="E142" s="86"/>
    </row>
    <row r="143" spans="1:5" ht="13">
      <c r="A143" s="86"/>
      <c r="B143" s="86"/>
      <c r="C143" s="86"/>
      <c r="D143" s="86"/>
      <c r="E143" s="86"/>
    </row>
    <row r="144" spans="1:5" ht="13">
      <c r="A144" s="86"/>
      <c r="B144" s="86"/>
      <c r="C144" s="86"/>
      <c r="D144" s="86"/>
      <c r="E144" s="86"/>
    </row>
    <row r="145" spans="1:5" ht="13">
      <c r="A145" s="86"/>
      <c r="B145" s="86"/>
      <c r="C145" s="86"/>
      <c r="D145" s="86"/>
      <c r="E145" s="86"/>
    </row>
    <row r="146" spans="1:5" ht="13">
      <c r="A146" s="86"/>
      <c r="B146" s="86"/>
      <c r="C146" s="86"/>
      <c r="D146" s="86"/>
      <c r="E146" s="86"/>
    </row>
    <row r="147" spans="1:5" ht="13">
      <c r="A147" s="86"/>
      <c r="B147" s="86"/>
      <c r="C147" s="86"/>
      <c r="D147" s="86"/>
      <c r="E147" s="86"/>
    </row>
    <row r="148" spans="1:5" ht="13">
      <c r="A148" s="86"/>
      <c r="B148" s="86"/>
      <c r="C148" s="86"/>
      <c r="D148" s="86"/>
      <c r="E148" s="86"/>
    </row>
    <row r="149" spans="1:5" ht="13">
      <c r="A149" s="86"/>
      <c r="B149" s="86"/>
      <c r="C149" s="86"/>
      <c r="D149" s="86"/>
      <c r="E149" s="86"/>
    </row>
    <row r="150" spans="1:5" ht="13">
      <c r="A150" s="86"/>
      <c r="B150" s="86"/>
      <c r="C150" s="86"/>
      <c r="D150" s="86"/>
      <c r="E150" s="86"/>
    </row>
    <row r="151" spans="1:5" ht="13">
      <c r="A151" s="86"/>
      <c r="B151" s="86"/>
      <c r="C151" s="86"/>
      <c r="D151" s="86"/>
      <c r="E151" s="86"/>
    </row>
    <row r="152" spans="1:5" ht="13">
      <c r="A152" s="86"/>
      <c r="B152" s="86"/>
      <c r="C152" s="86"/>
      <c r="D152" s="86"/>
      <c r="E152" s="86"/>
    </row>
    <row r="153" spans="1:5" ht="13">
      <c r="A153" s="86"/>
      <c r="B153" s="86"/>
      <c r="C153" s="86"/>
      <c r="D153" s="86"/>
      <c r="E153" s="86"/>
    </row>
    <row r="154" spans="1:5" ht="13">
      <c r="A154" s="86"/>
      <c r="B154" s="86"/>
      <c r="C154" s="86"/>
      <c r="D154" s="86"/>
      <c r="E154" s="86"/>
    </row>
    <row r="155" spans="1:5" ht="13">
      <c r="A155" s="86"/>
      <c r="B155" s="86"/>
      <c r="C155" s="86"/>
      <c r="D155" s="86"/>
      <c r="E155" s="86"/>
    </row>
    <row r="156" spans="1:5" ht="13">
      <c r="A156" s="86"/>
      <c r="B156" s="86"/>
      <c r="C156" s="86"/>
      <c r="D156" s="86"/>
      <c r="E156" s="86"/>
    </row>
    <row r="157" spans="1:5" ht="13">
      <c r="A157" s="86"/>
      <c r="B157" s="86"/>
      <c r="C157" s="86"/>
      <c r="D157" s="86"/>
      <c r="E157" s="86"/>
    </row>
    <row r="158" spans="1:5" ht="13">
      <c r="A158" s="86"/>
      <c r="B158" s="86"/>
      <c r="C158" s="86"/>
      <c r="D158" s="86"/>
      <c r="E158" s="86"/>
    </row>
    <row r="159" spans="1:5" ht="13">
      <c r="A159" s="86"/>
      <c r="B159" s="86"/>
      <c r="C159" s="86"/>
      <c r="D159" s="86"/>
      <c r="E159" s="86"/>
    </row>
    <row r="160" spans="1:5" ht="13">
      <c r="A160" s="86"/>
      <c r="B160" s="86"/>
      <c r="C160" s="86"/>
      <c r="D160" s="86"/>
      <c r="E160" s="86"/>
    </row>
    <row r="161" spans="1:5" ht="13">
      <c r="A161" s="86"/>
      <c r="B161" s="86"/>
      <c r="C161" s="86"/>
      <c r="D161" s="86"/>
      <c r="E161" s="86"/>
    </row>
    <row r="162" spans="1:5" ht="13">
      <c r="A162" s="86"/>
      <c r="B162" s="86"/>
      <c r="C162" s="86"/>
      <c r="D162" s="86"/>
      <c r="E162" s="86"/>
    </row>
    <row r="163" spans="1:5" ht="13">
      <c r="A163" s="86"/>
      <c r="B163" s="86"/>
      <c r="C163" s="86"/>
      <c r="D163" s="86"/>
      <c r="E163" s="86"/>
    </row>
    <row r="164" spans="1:5" ht="13">
      <c r="A164" s="86"/>
      <c r="B164" s="86"/>
      <c r="C164" s="86"/>
      <c r="D164" s="86"/>
      <c r="E164" s="86"/>
    </row>
    <row r="165" spans="1:5" ht="13">
      <c r="A165" s="86"/>
      <c r="B165" s="86"/>
      <c r="C165" s="86"/>
      <c r="D165" s="86"/>
      <c r="E165" s="86"/>
    </row>
    <row r="166" spans="1:5" ht="13">
      <c r="A166" s="86"/>
      <c r="B166" s="86"/>
      <c r="C166" s="86"/>
      <c r="D166" s="86"/>
      <c r="E166" s="86"/>
    </row>
    <row r="167" spans="1:5" ht="13">
      <c r="A167" s="86"/>
      <c r="B167" s="86"/>
      <c r="C167" s="86"/>
      <c r="D167" s="86"/>
      <c r="E167" s="86"/>
    </row>
    <row r="168" spans="1:5" ht="13">
      <c r="A168" s="86"/>
      <c r="B168" s="86"/>
      <c r="C168" s="86"/>
      <c r="D168" s="86"/>
      <c r="E168" s="86"/>
    </row>
    <row r="169" spans="1:5" ht="13">
      <c r="A169" s="86"/>
      <c r="B169" s="86"/>
      <c r="C169" s="86"/>
      <c r="D169" s="86"/>
      <c r="E169" s="86"/>
    </row>
    <row r="170" spans="1:5" ht="13">
      <c r="A170" s="86"/>
      <c r="B170" s="86"/>
      <c r="C170" s="86"/>
      <c r="D170" s="86"/>
      <c r="E170" s="86"/>
    </row>
    <row r="171" spans="1:5" ht="13">
      <c r="A171" s="86"/>
      <c r="B171" s="86"/>
      <c r="C171" s="86"/>
      <c r="D171" s="86"/>
      <c r="E171" s="86"/>
    </row>
    <row r="172" spans="1:5" ht="13">
      <c r="A172" s="86"/>
      <c r="B172" s="86"/>
      <c r="C172" s="86"/>
      <c r="D172" s="86"/>
      <c r="E172" s="86"/>
    </row>
    <row r="173" spans="1:5" ht="13">
      <c r="A173" s="86"/>
      <c r="B173" s="86"/>
      <c r="C173" s="86"/>
      <c r="D173" s="86"/>
      <c r="E173" s="86"/>
    </row>
    <row r="174" spans="1:5" ht="13">
      <c r="A174" s="86"/>
      <c r="B174" s="86"/>
      <c r="C174" s="86"/>
      <c r="D174" s="86"/>
      <c r="E174" s="86"/>
    </row>
    <row r="175" spans="1:5" ht="13">
      <c r="A175" s="86"/>
      <c r="B175" s="86"/>
      <c r="C175" s="86"/>
      <c r="D175" s="86"/>
      <c r="E175" s="86"/>
    </row>
    <row r="176" spans="1:5" ht="13">
      <c r="A176" s="86"/>
      <c r="B176" s="86"/>
      <c r="C176" s="86"/>
      <c r="D176" s="86"/>
      <c r="E176" s="86"/>
    </row>
    <row r="177" spans="1:5" ht="13">
      <c r="A177" s="86"/>
      <c r="B177" s="86"/>
      <c r="C177" s="86"/>
      <c r="D177" s="86"/>
      <c r="E177" s="86"/>
    </row>
    <row r="178" spans="1:5" ht="13">
      <c r="A178" s="86"/>
      <c r="B178" s="86"/>
      <c r="C178" s="86"/>
      <c r="D178" s="86"/>
      <c r="E178" s="86"/>
    </row>
    <row r="179" spans="1:5" ht="13">
      <c r="A179" s="86"/>
      <c r="B179" s="86"/>
      <c r="C179" s="86"/>
      <c r="D179" s="86"/>
      <c r="E179" s="86"/>
    </row>
    <row r="180" spans="1:5" ht="13">
      <c r="A180" s="86"/>
      <c r="B180" s="86"/>
      <c r="C180" s="86"/>
      <c r="D180" s="86"/>
      <c r="E180" s="86"/>
    </row>
    <row r="181" spans="1:5" ht="13">
      <c r="A181" s="86"/>
      <c r="B181" s="86"/>
      <c r="C181" s="86"/>
      <c r="D181" s="86"/>
      <c r="E181" s="86"/>
    </row>
    <row r="182" spans="1:5" ht="13">
      <c r="A182" s="86"/>
      <c r="B182" s="86"/>
      <c r="C182" s="86"/>
      <c r="D182" s="86"/>
      <c r="E182" s="86"/>
    </row>
    <row r="183" spans="1:5" ht="13">
      <c r="A183" s="86"/>
      <c r="B183" s="86"/>
      <c r="C183" s="86"/>
      <c r="D183" s="86"/>
      <c r="E183" s="86"/>
    </row>
    <row r="184" spans="1:5" ht="13">
      <c r="A184" s="86"/>
      <c r="B184" s="86"/>
      <c r="C184" s="86"/>
      <c r="D184" s="86"/>
      <c r="E184" s="86"/>
    </row>
    <row r="185" spans="1:5" ht="13">
      <c r="A185" s="86"/>
      <c r="B185" s="86"/>
      <c r="C185" s="86"/>
      <c r="D185" s="86"/>
      <c r="E185" s="86"/>
    </row>
    <row r="186" spans="1:5" ht="13">
      <c r="A186" s="86"/>
      <c r="B186" s="86"/>
      <c r="C186" s="86"/>
      <c r="D186" s="86"/>
      <c r="E186" s="86"/>
    </row>
    <row r="187" spans="1:5" ht="13">
      <c r="A187" s="86"/>
      <c r="B187" s="86"/>
      <c r="C187" s="86"/>
      <c r="D187" s="86"/>
      <c r="E187" s="86"/>
    </row>
    <row r="188" spans="1:5" ht="13">
      <c r="A188" s="86"/>
      <c r="B188" s="86"/>
      <c r="C188" s="86"/>
      <c r="D188" s="86"/>
      <c r="E188" s="86"/>
    </row>
    <row r="189" spans="1:5" ht="13">
      <c r="A189" s="86"/>
      <c r="B189" s="86"/>
      <c r="C189" s="86"/>
      <c r="D189" s="86"/>
      <c r="E189" s="86"/>
    </row>
    <row r="190" spans="1:5" ht="13">
      <c r="A190" s="86"/>
      <c r="B190" s="86"/>
      <c r="C190" s="86"/>
      <c r="D190" s="86"/>
      <c r="E190" s="86"/>
    </row>
    <row r="191" spans="1:5" ht="13">
      <c r="A191" s="86"/>
      <c r="B191" s="86"/>
      <c r="C191" s="86"/>
      <c r="D191" s="86"/>
      <c r="E191" s="86"/>
    </row>
    <row r="192" spans="1:5" ht="13">
      <c r="A192" s="86"/>
      <c r="B192" s="86"/>
      <c r="C192" s="86"/>
      <c r="D192" s="86"/>
      <c r="E192" s="86"/>
    </row>
    <row r="193" spans="1:5" ht="13">
      <c r="A193" s="86"/>
      <c r="B193" s="86"/>
      <c r="C193" s="86"/>
      <c r="D193" s="86"/>
      <c r="E193" s="86"/>
    </row>
    <row r="194" spans="1:5" ht="13">
      <c r="A194" s="86"/>
      <c r="B194" s="86"/>
      <c r="C194" s="86"/>
      <c r="D194" s="86"/>
      <c r="E194" s="86"/>
    </row>
    <row r="195" spans="1:5" ht="13">
      <c r="A195" s="86"/>
      <c r="B195" s="86"/>
      <c r="C195" s="86"/>
      <c r="D195" s="86"/>
      <c r="E195" s="86"/>
    </row>
    <row r="196" spans="1:5" ht="13">
      <c r="A196" s="86"/>
      <c r="B196" s="86"/>
      <c r="C196" s="86"/>
      <c r="D196" s="86"/>
      <c r="E196" s="86"/>
    </row>
    <row r="197" spans="1:5" ht="13">
      <c r="A197" s="86"/>
      <c r="B197" s="86"/>
      <c r="C197" s="86"/>
      <c r="D197" s="86"/>
      <c r="E197" s="86"/>
    </row>
    <row r="198" spans="1:5" ht="13">
      <c r="A198" s="86"/>
      <c r="B198" s="86"/>
      <c r="C198" s="86"/>
      <c r="D198" s="86"/>
      <c r="E198" s="86"/>
    </row>
    <row r="199" spans="1:5" ht="13">
      <c r="A199" s="86"/>
      <c r="B199" s="86"/>
      <c r="C199" s="86"/>
      <c r="D199" s="86"/>
      <c r="E199" s="86"/>
    </row>
    <row r="200" spans="1:5" ht="13">
      <c r="A200" s="86"/>
      <c r="B200" s="86"/>
      <c r="C200" s="86"/>
      <c r="D200" s="86"/>
      <c r="E200" s="86"/>
    </row>
    <row r="201" spans="1:5" ht="13">
      <c r="A201" s="86"/>
      <c r="B201" s="86"/>
      <c r="C201" s="86"/>
      <c r="D201" s="86"/>
      <c r="E201" s="86"/>
    </row>
    <row r="202" spans="1:5" ht="13">
      <c r="A202" s="86"/>
      <c r="B202" s="86"/>
      <c r="C202" s="86"/>
      <c r="D202" s="86"/>
      <c r="E202" s="86"/>
    </row>
    <row r="203" spans="1:5" ht="13">
      <c r="A203" s="86"/>
      <c r="B203" s="86"/>
      <c r="C203" s="86"/>
      <c r="D203" s="86"/>
      <c r="E203" s="86"/>
    </row>
    <row r="204" spans="1:5" ht="13">
      <c r="A204" s="86"/>
      <c r="B204" s="86"/>
      <c r="C204" s="86"/>
      <c r="D204" s="86"/>
      <c r="E204" s="86"/>
    </row>
    <row r="205" spans="1:5" ht="13">
      <c r="A205" s="86"/>
      <c r="B205" s="86"/>
      <c r="C205" s="86"/>
      <c r="D205" s="86"/>
      <c r="E205" s="86"/>
    </row>
    <row r="206" spans="1:5" ht="13">
      <c r="A206" s="86"/>
      <c r="B206" s="86"/>
      <c r="C206" s="86"/>
      <c r="D206" s="86"/>
      <c r="E206" s="86"/>
    </row>
    <row r="207" spans="1:5" ht="13">
      <c r="A207" s="86"/>
      <c r="B207" s="86"/>
      <c r="C207" s="86"/>
      <c r="D207" s="86"/>
      <c r="E207" s="86"/>
    </row>
    <row r="208" spans="1:5" ht="13">
      <c r="A208" s="86"/>
      <c r="B208" s="86"/>
      <c r="C208" s="86"/>
      <c r="D208" s="86"/>
      <c r="E208" s="86"/>
    </row>
    <row r="209" spans="1:5" ht="13">
      <c r="A209" s="86"/>
      <c r="B209" s="86"/>
      <c r="C209" s="86"/>
      <c r="D209" s="86"/>
      <c r="E209" s="86"/>
    </row>
    <row r="210" spans="1:5" ht="13">
      <c r="A210" s="86"/>
      <c r="B210" s="86"/>
      <c r="C210" s="86"/>
      <c r="D210" s="86"/>
      <c r="E210" s="86"/>
    </row>
    <row r="211" spans="1:5" ht="13">
      <c r="A211" s="86"/>
      <c r="B211" s="86"/>
      <c r="C211" s="86"/>
      <c r="D211" s="86"/>
      <c r="E211" s="86"/>
    </row>
    <row r="212" spans="1:5" ht="13">
      <c r="A212" s="86"/>
      <c r="B212" s="86"/>
      <c r="C212" s="86"/>
      <c r="D212" s="86"/>
      <c r="E212" s="86"/>
    </row>
    <row r="213" spans="1:5" ht="13">
      <c r="A213" s="86"/>
      <c r="B213" s="86"/>
      <c r="C213" s="86"/>
      <c r="D213" s="86"/>
      <c r="E213" s="86"/>
    </row>
    <row r="214" spans="1:5" ht="13">
      <c r="A214" s="86"/>
      <c r="B214" s="86"/>
      <c r="C214" s="86"/>
      <c r="D214" s="86"/>
      <c r="E214" s="86"/>
    </row>
    <row r="215" spans="1:5" ht="13">
      <c r="A215" s="86"/>
      <c r="B215" s="86"/>
      <c r="C215" s="86"/>
      <c r="D215" s="86"/>
      <c r="E215" s="86"/>
    </row>
    <row r="216" spans="1:5" ht="13">
      <c r="A216" s="86"/>
      <c r="B216" s="86"/>
      <c r="C216" s="86"/>
      <c r="D216" s="86"/>
      <c r="E216" s="86"/>
    </row>
    <row r="217" spans="1:5" ht="13">
      <c r="A217" s="86"/>
      <c r="B217" s="86"/>
      <c r="C217" s="86"/>
      <c r="D217" s="86"/>
      <c r="E217" s="86"/>
    </row>
    <row r="218" spans="1:5" ht="13">
      <c r="A218" s="86"/>
      <c r="B218" s="86"/>
      <c r="C218" s="86"/>
      <c r="D218" s="86"/>
      <c r="E218" s="86"/>
    </row>
    <row r="219" spans="1:5" ht="13">
      <c r="A219" s="86"/>
      <c r="B219" s="86"/>
      <c r="C219" s="86"/>
      <c r="D219" s="86"/>
      <c r="E219" s="86"/>
    </row>
    <row r="220" spans="1:5" ht="13">
      <c r="A220" s="86"/>
      <c r="B220" s="86"/>
      <c r="C220" s="86"/>
      <c r="D220" s="86"/>
      <c r="E220" s="86"/>
    </row>
    <row r="221" spans="1:5" ht="13">
      <c r="A221" s="86"/>
      <c r="B221" s="86"/>
      <c r="C221" s="86"/>
      <c r="D221" s="86"/>
      <c r="E221" s="86"/>
    </row>
    <row r="222" spans="1:5" ht="13">
      <c r="A222" s="86"/>
      <c r="B222" s="86"/>
      <c r="C222" s="86"/>
      <c r="D222" s="86"/>
      <c r="E222" s="86"/>
    </row>
    <row r="223" spans="1:5" ht="13">
      <c r="A223" s="86"/>
      <c r="B223" s="86"/>
      <c r="C223" s="86"/>
      <c r="D223" s="86"/>
      <c r="E223" s="86"/>
    </row>
    <row r="224" spans="1:5" ht="13">
      <c r="A224" s="86"/>
      <c r="B224" s="86"/>
      <c r="C224" s="86"/>
      <c r="D224" s="86"/>
      <c r="E224" s="86"/>
    </row>
    <row r="225" spans="1:5" ht="13">
      <c r="A225" s="86"/>
      <c r="B225" s="86"/>
      <c r="C225" s="86"/>
      <c r="D225" s="86"/>
      <c r="E225" s="86"/>
    </row>
    <row r="226" spans="1:5" ht="13">
      <c r="A226" s="86"/>
      <c r="B226" s="86"/>
      <c r="C226" s="86"/>
      <c r="D226" s="86"/>
      <c r="E226" s="86"/>
    </row>
    <row r="227" spans="1:5" ht="13">
      <c r="A227" s="86"/>
      <c r="B227" s="86"/>
      <c r="C227" s="86"/>
      <c r="D227" s="86"/>
      <c r="E227" s="86"/>
    </row>
    <row r="228" spans="1:5" ht="13">
      <c r="A228" s="86"/>
      <c r="B228" s="86"/>
      <c r="C228" s="86"/>
      <c r="D228" s="86"/>
      <c r="E228" s="86"/>
    </row>
    <row r="229" spans="1:5" ht="13">
      <c r="A229" s="86"/>
      <c r="B229" s="86"/>
      <c r="C229" s="86"/>
      <c r="D229" s="86"/>
      <c r="E229" s="86"/>
    </row>
    <row r="230" spans="1:5" ht="13">
      <c r="A230" s="86"/>
      <c r="B230" s="86"/>
      <c r="C230" s="86"/>
      <c r="D230" s="86"/>
      <c r="E230" s="86"/>
    </row>
    <row r="231" spans="1:5" ht="13">
      <c r="A231" s="86"/>
      <c r="B231" s="86"/>
      <c r="C231" s="86"/>
      <c r="D231" s="86"/>
      <c r="E231" s="86"/>
    </row>
    <row r="232" spans="1:5" ht="13">
      <c r="A232" s="86"/>
      <c r="B232" s="86"/>
      <c r="C232" s="86"/>
      <c r="D232" s="86"/>
      <c r="E232" s="86"/>
    </row>
    <row r="233" spans="1:5" ht="13">
      <c r="A233" s="86"/>
      <c r="B233" s="86"/>
      <c r="C233" s="86"/>
      <c r="D233" s="86"/>
      <c r="E233" s="86"/>
    </row>
    <row r="234" spans="1:5" ht="13">
      <c r="A234" s="86"/>
      <c r="B234" s="86"/>
      <c r="C234" s="86"/>
      <c r="D234" s="86"/>
      <c r="E234" s="86"/>
    </row>
    <row r="235" spans="1:5" ht="13">
      <c r="A235" s="86"/>
      <c r="B235" s="86"/>
      <c r="C235" s="86"/>
      <c r="D235" s="86"/>
      <c r="E235" s="86"/>
    </row>
    <row r="236" spans="1:5" ht="13">
      <c r="A236" s="86"/>
      <c r="B236" s="86"/>
      <c r="C236" s="86"/>
      <c r="D236" s="86"/>
      <c r="E236" s="86"/>
    </row>
    <row r="237" spans="1:5" ht="13">
      <c r="A237" s="86"/>
      <c r="B237" s="86"/>
      <c r="C237" s="86"/>
      <c r="D237" s="86"/>
      <c r="E237" s="86"/>
    </row>
    <row r="238" spans="1:5" ht="13">
      <c r="A238" s="86"/>
      <c r="B238" s="86"/>
      <c r="C238" s="86"/>
      <c r="D238" s="86"/>
      <c r="E238" s="86"/>
    </row>
    <row r="239" spans="1:5" ht="13">
      <c r="A239" s="86"/>
      <c r="B239" s="86"/>
      <c r="C239" s="86"/>
      <c r="D239" s="86"/>
      <c r="E239" s="86"/>
    </row>
    <row r="240" spans="1:5" ht="13">
      <c r="A240" s="86"/>
      <c r="B240" s="86"/>
      <c r="C240" s="86"/>
      <c r="D240" s="86"/>
      <c r="E240" s="86"/>
    </row>
    <row r="241" spans="1:5" ht="13">
      <c r="A241" s="86"/>
      <c r="B241" s="86"/>
      <c r="C241" s="86"/>
      <c r="D241" s="86"/>
      <c r="E241" s="86"/>
    </row>
    <row r="242" spans="1:5" ht="13">
      <c r="A242" s="86"/>
      <c r="B242" s="86"/>
      <c r="C242" s="86"/>
      <c r="D242" s="86"/>
      <c r="E242" s="86"/>
    </row>
    <row r="243" spans="1:5" ht="13">
      <c r="A243" s="86"/>
      <c r="B243" s="86"/>
      <c r="C243" s="86"/>
      <c r="D243" s="86"/>
      <c r="E243" s="86"/>
    </row>
    <row r="244" spans="1:5" ht="13">
      <c r="A244" s="86"/>
      <c r="B244" s="86"/>
      <c r="C244" s="86"/>
      <c r="D244" s="86"/>
      <c r="E244" s="86"/>
    </row>
    <row r="245" spans="1:5" ht="13">
      <c r="A245" s="86"/>
      <c r="B245" s="86"/>
      <c r="C245" s="86"/>
      <c r="D245" s="86"/>
      <c r="E245" s="86"/>
    </row>
    <row r="246" spans="1:5" ht="13">
      <c r="A246" s="86"/>
      <c r="B246" s="86"/>
      <c r="C246" s="86"/>
      <c r="D246" s="86"/>
      <c r="E246" s="86"/>
    </row>
    <row r="247" spans="1:5" ht="13">
      <c r="A247" s="86"/>
      <c r="B247" s="86"/>
      <c r="C247" s="86"/>
      <c r="D247" s="86"/>
      <c r="E247" s="86"/>
    </row>
    <row r="248" spans="1:5" ht="13">
      <c r="A248" s="86"/>
      <c r="B248" s="86"/>
      <c r="C248" s="86"/>
      <c r="D248" s="86"/>
      <c r="E248" s="86"/>
    </row>
    <row r="249" spans="1:5" ht="13">
      <c r="A249" s="86"/>
      <c r="B249" s="86"/>
      <c r="C249" s="86"/>
      <c r="D249" s="86"/>
      <c r="E249" s="86"/>
    </row>
    <row r="250" spans="1:5" ht="13">
      <c r="A250" s="86"/>
      <c r="B250" s="86"/>
      <c r="C250" s="86"/>
      <c r="D250" s="86"/>
      <c r="E250" s="86"/>
    </row>
    <row r="251" spans="1:5" ht="13">
      <c r="A251" s="86"/>
      <c r="B251" s="86"/>
      <c r="C251" s="86"/>
      <c r="D251" s="86"/>
      <c r="E251" s="86"/>
    </row>
    <row r="252" spans="1:5" ht="13">
      <c r="A252" s="86"/>
      <c r="B252" s="86"/>
      <c r="C252" s="86"/>
      <c r="D252" s="86"/>
      <c r="E252" s="86"/>
    </row>
    <row r="253" spans="1:5" ht="13">
      <c r="A253" s="86"/>
      <c r="B253" s="86"/>
      <c r="C253" s="86"/>
      <c r="D253" s="86"/>
      <c r="E253" s="86"/>
    </row>
    <row r="254" spans="1:5" ht="13">
      <c r="A254" s="86"/>
      <c r="B254" s="86"/>
      <c r="C254" s="86"/>
      <c r="D254" s="86"/>
      <c r="E254" s="86"/>
    </row>
    <row r="255" spans="1:5" ht="13">
      <c r="A255" s="86"/>
      <c r="B255" s="86"/>
      <c r="C255" s="86"/>
      <c r="D255" s="86"/>
      <c r="E255" s="86"/>
    </row>
    <row r="256" spans="1:5" ht="13">
      <c r="A256" s="86"/>
      <c r="B256" s="86"/>
      <c r="C256" s="86"/>
      <c r="D256" s="86"/>
      <c r="E256" s="86"/>
    </row>
    <row r="257" spans="1:5" ht="13">
      <c r="A257" s="86"/>
      <c r="B257" s="86"/>
      <c r="C257" s="86"/>
      <c r="D257" s="86"/>
      <c r="E257" s="86"/>
    </row>
    <row r="258" spans="1:5" ht="13">
      <c r="A258" s="86"/>
      <c r="B258" s="86"/>
      <c r="C258" s="86"/>
      <c r="D258" s="86"/>
      <c r="E258" s="86"/>
    </row>
    <row r="259" spans="1:5" ht="13">
      <c r="A259" s="86"/>
      <c r="B259" s="86"/>
      <c r="C259" s="86"/>
      <c r="D259" s="86"/>
      <c r="E259" s="86"/>
    </row>
    <row r="260" spans="1:5" ht="13">
      <c r="A260" s="86"/>
      <c r="B260" s="86"/>
      <c r="C260" s="86"/>
      <c r="D260" s="86"/>
      <c r="E260" s="86"/>
    </row>
    <row r="261" spans="1:5" ht="13">
      <c r="A261" s="86"/>
      <c r="B261" s="86"/>
      <c r="C261" s="86"/>
      <c r="D261" s="86"/>
      <c r="E261" s="86"/>
    </row>
    <row r="262" spans="1:5" ht="13">
      <c r="A262" s="86"/>
      <c r="B262" s="86"/>
      <c r="C262" s="86"/>
      <c r="D262" s="86"/>
      <c r="E262" s="86"/>
    </row>
    <row r="263" spans="1:5" ht="13">
      <c r="A263" s="86"/>
      <c r="B263" s="86"/>
      <c r="C263" s="86"/>
      <c r="D263" s="86"/>
      <c r="E263" s="86"/>
    </row>
    <row r="264" spans="1:5" ht="13">
      <c r="A264" s="86"/>
      <c r="B264" s="86"/>
      <c r="C264" s="86"/>
      <c r="D264" s="86"/>
      <c r="E264" s="86"/>
    </row>
    <row r="265" spans="1:5" ht="13">
      <c r="A265" s="86"/>
      <c r="B265" s="86"/>
      <c r="C265" s="86"/>
      <c r="D265" s="86"/>
      <c r="E265" s="86"/>
    </row>
    <row r="266" spans="1:5" ht="13">
      <c r="A266" s="86"/>
      <c r="B266" s="86"/>
      <c r="C266" s="86"/>
      <c r="D266" s="86"/>
      <c r="E266" s="86"/>
    </row>
    <row r="267" spans="1:5" ht="13">
      <c r="A267" s="86"/>
      <c r="B267" s="86"/>
      <c r="C267" s="86"/>
      <c r="D267" s="86"/>
      <c r="E267" s="86"/>
    </row>
    <row r="268" spans="1:5" ht="13">
      <c r="A268" s="86"/>
      <c r="B268" s="86"/>
      <c r="C268" s="86"/>
      <c r="D268" s="86"/>
      <c r="E268" s="86"/>
    </row>
    <row r="269" spans="1:5" ht="13">
      <c r="A269" s="86"/>
      <c r="B269" s="86"/>
      <c r="C269" s="86"/>
      <c r="D269" s="86"/>
      <c r="E269" s="86"/>
    </row>
    <row r="270" spans="1:5" ht="13">
      <c r="A270" s="86"/>
      <c r="B270" s="86"/>
      <c r="C270" s="86"/>
      <c r="D270" s="86"/>
      <c r="E270" s="86"/>
    </row>
    <row r="271" spans="1:5" ht="13">
      <c r="A271" s="86"/>
      <c r="B271" s="86"/>
      <c r="C271" s="86"/>
      <c r="D271" s="86"/>
      <c r="E271" s="86"/>
    </row>
    <row r="272" spans="1:5" ht="13">
      <c r="A272" s="86"/>
      <c r="B272" s="86"/>
      <c r="C272" s="86"/>
      <c r="D272" s="86"/>
      <c r="E272" s="86"/>
    </row>
    <row r="273" spans="1:5" ht="13">
      <c r="A273" s="86"/>
      <c r="B273" s="86"/>
      <c r="C273" s="86"/>
      <c r="D273" s="86"/>
      <c r="E273" s="86"/>
    </row>
    <row r="274" spans="1:5" ht="13">
      <c r="A274" s="86"/>
      <c r="B274" s="86"/>
      <c r="C274" s="86"/>
      <c r="D274" s="86"/>
      <c r="E274" s="86"/>
    </row>
    <row r="275" spans="1:5" ht="13">
      <c r="A275" s="86"/>
      <c r="B275" s="86"/>
      <c r="C275" s="86"/>
      <c r="D275" s="86"/>
      <c r="E275" s="86"/>
    </row>
    <row r="276" spans="1:5" ht="13">
      <c r="A276" s="86"/>
      <c r="B276" s="86"/>
      <c r="C276" s="86"/>
      <c r="D276" s="86"/>
      <c r="E276" s="86"/>
    </row>
    <row r="277" spans="1:5" ht="13">
      <c r="A277" s="86"/>
      <c r="B277" s="86"/>
      <c r="C277" s="86"/>
      <c r="D277" s="86"/>
      <c r="E277" s="86"/>
    </row>
    <row r="278" spans="1:5" ht="13">
      <c r="A278" s="86"/>
      <c r="B278" s="86"/>
      <c r="C278" s="86"/>
      <c r="D278" s="86"/>
      <c r="E278" s="86"/>
    </row>
    <row r="279" spans="1:5" ht="13">
      <c r="A279" s="86"/>
      <c r="B279" s="86"/>
      <c r="C279" s="86"/>
      <c r="D279" s="86"/>
      <c r="E279" s="86"/>
    </row>
    <row r="280" spans="1:5" ht="13">
      <c r="A280" s="86"/>
      <c r="B280" s="86"/>
      <c r="C280" s="86"/>
      <c r="D280" s="86"/>
      <c r="E280" s="86"/>
    </row>
    <row r="281" spans="1:5" ht="13">
      <c r="A281" s="86"/>
      <c r="B281" s="86"/>
      <c r="C281" s="86"/>
      <c r="D281" s="86"/>
      <c r="E281" s="86"/>
    </row>
    <row r="282" spans="1:5" ht="13">
      <c r="A282" s="86"/>
      <c r="B282" s="86"/>
      <c r="C282" s="86"/>
      <c r="D282" s="86"/>
      <c r="E282" s="86"/>
    </row>
    <row r="283" spans="1:5" ht="13">
      <c r="A283" s="86"/>
      <c r="B283" s="86"/>
      <c r="C283" s="86"/>
      <c r="D283" s="86"/>
      <c r="E283" s="86"/>
    </row>
    <row r="284" spans="1:5" ht="13">
      <c r="A284" s="86"/>
      <c r="B284" s="86"/>
      <c r="C284" s="86"/>
      <c r="D284" s="86"/>
      <c r="E284" s="86"/>
    </row>
    <row r="285" spans="1:5" ht="13">
      <c r="A285" s="86"/>
      <c r="B285" s="86"/>
      <c r="C285" s="86"/>
      <c r="D285" s="86"/>
      <c r="E285" s="86"/>
    </row>
    <row r="286" spans="1:5" ht="13">
      <c r="A286" s="86"/>
      <c r="B286" s="86"/>
      <c r="C286" s="86"/>
      <c r="D286" s="86"/>
      <c r="E286" s="86"/>
    </row>
    <row r="287" spans="1:5" ht="13">
      <c r="A287" s="86"/>
      <c r="B287" s="86"/>
      <c r="C287" s="86"/>
      <c r="D287" s="86"/>
      <c r="E287" s="86"/>
    </row>
    <row r="288" spans="1:5" ht="13">
      <c r="A288" s="86"/>
      <c r="B288" s="86"/>
      <c r="C288" s="86"/>
      <c r="D288" s="86"/>
      <c r="E288" s="86"/>
    </row>
    <row r="289" spans="1:5" ht="13">
      <c r="A289" s="86"/>
      <c r="B289" s="86"/>
      <c r="C289" s="86"/>
      <c r="D289" s="86"/>
      <c r="E289" s="86"/>
    </row>
    <row r="290" spans="1:5" ht="13">
      <c r="A290" s="86"/>
      <c r="B290" s="86"/>
      <c r="C290" s="86"/>
      <c r="D290" s="86"/>
      <c r="E290" s="86"/>
    </row>
    <row r="291" spans="1:5" ht="13">
      <c r="A291" s="86"/>
      <c r="B291" s="86"/>
      <c r="C291" s="86"/>
      <c r="D291" s="86"/>
      <c r="E291" s="86"/>
    </row>
    <row r="292" spans="1:5" ht="13">
      <c r="A292" s="86"/>
      <c r="B292" s="86"/>
      <c r="C292" s="86"/>
      <c r="D292" s="86"/>
      <c r="E292" s="86"/>
    </row>
    <row r="293" spans="1:5" ht="13">
      <c r="A293" s="86"/>
      <c r="B293" s="86"/>
      <c r="C293" s="86"/>
      <c r="D293" s="86"/>
      <c r="E293" s="86"/>
    </row>
    <row r="294" spans="1:5" ht="13">
      <c r="A294" s="86"/>
      <c r="B294" s="86"/>
      <c r="C294" s="86"/>
      <c r="D294" s="86"/>
      <c r="E294" s="86"/>
    </row>
    <row r="295" spans="1:5" ht="13">
      <c r="A295" s="86"/>
      <c r="B295" s="86"/>
      <c r="C295" s="86"/>
      <c r="D295" s="86"/>
      <c r="E295" s="86"/>
    </row>
    <row r="296" spans="1:5" ht="13">
      <c r="A296" s="86"/>
      <c r="B296" s="86"/>
      <c r="C296" s="86"/>
      <c r="D296" s="86"/>
      <c r="E296" s="86"/>
    </row>
    <row r="297" spans="1:5" ht="13">
      <c r="A297" s="86"/>
      <c r="B297" s="86"/>
      <c r="C297" s="86"/>
      <c r="D297" s="86"/>
      <c r="E297" s="86"/>
    </row>
    <row r="298" spans="1:5" ht="13">
      <c r="A298" s="86"/>
      <c r="B298" s="86"/>
      <c r="C298" s="86"/>
      <c r="D298" s="86"/>
      <c r="E298" s="86"/>
    </row>
    <row r="299" spans="1:5" ht="13">
      <c r="A299" s="86"/>
      <c r="B299" s="86"/>
      <c r="C299" s="86"/>
      <c r="D299" s="86"/>
      <c r="E299" s="86"/>
    </row>
    <row r="300" spans="1:5" ht="13">
      <c r="A300" s="86"/>
      <c r="B300" s="86"/>
      <c r="C300" s="86"/>
      <c r="D300" s="86"/>
      <c r="E300" s="86"/>
    </row>
    <row r="301" spans="1:5" ht="13">
      <c r="A301" s="86"/>
      <c r="B301" s="86"/>
      <c r="C301" s="86"/>
      <c r="D301" s="86"/>
      <c r="E301" s="86"/>
    </row>
    <row r="302" spans="1:5" ht="13">
      <c r="A302" s="86"/>
      <c r="B302" s="86"/>
      <c r="C302" s="86"/>
      <c r="D302" s="86"/>
      <c r="E302" s="86"/>
    </row>
    <row r="303" spans="1:5" ht="13">
      <c r="A303" s="86"/>
      <c r="B303" s="86"/>
      <c r="C303" s="86"/>
      <c r="D303" s="86"/>
      <c r="E303" s="86"/>
    </row>
    <row r="304" spans="1:5" ht="13">
      <c r="A304" s="86"/>
      <c r="B304" s="86"/>
      <c r="C304" s="86"/>
      <c r="D304" s="86"/>
      <c r="E304" s="86"/>
    </row>
    <row r="305" spans="1:5" ht="13">
      <c r="A305" s="86"/>
      <c r="B305" s="86"/>
      <c r="C305" s="86"/>
      <c r="D305" s="86"/>
      <c r="E305" s="86"/>
    </row>
    <row r="306" spans="1:5" ht="13">
      <c r="A306" s="86"/>
      <c r="B306" s="86"/>
      <c r="C306" s="86"/>
      <c r="D306" s="86"/>
      <c r="E306" s="86"/>
    </row>
    <row r="307" spans="1:5" ht="13">
      <c r="A307" s="86"/>
      <c r="B307" s="86"/>
      <c r="C307" s="86"/>
      <c r="D307" s="86"/>
      <c r="E307" s="86"/>
    </row>
    <row r="308" spans="1:5" ht="13">
      <c r="A308" s="86"/>
      <c r="B308" s="86"/>
      <c r="C308" s="86"/>
      <c r="D308" s="86"/>
      <c r="E308" s="86"/>
    </row>
    <row r="309" spans="1:5" ht="13">
      <c r="A309" s="86"/>
      <c r="B309" s="86"/>
      <c r="C309" s="86"/>
      <c r="D309" s="86"/>
      <c r="E309" s="86"/>
    </row>
    <row r="310" spans="1:5" ht="13">
      <c r="A310" s="86"/>
      <c r="B310" s="86"/>
      <c r="C310" s="86"/>
      <c r="D310" s="86"/>
      <c r="E310" s="86"/>
    </row>
    <row r="311" spans="1:5" ht="13">
      <c r="A311" s="86"/>
      <c r="B311" s="86"/>
      <c r="C311" s="86"/>
      <c r="D311" s="86"/>
      <c r="E311" s="86"/>
    </row>
    <row r="312" spans="1:5" ht="13">
      <c r="A312" s="86"/>
      <c r="B312" s="86"/>
      <c r="C312" s="86"/>
      <c r="D312" s="86"/>
      <c r="E312" s="86"/>
    </row>
    <row r="313" spans="1:5" ht="13">
      <c r="A313" s="86"/>
      <c r="B313" s="86"/>
      <c r="C313" s="86"/>
      <c r="D313" s="86"/>
      <c r="E313" s="86"/>
    </row>
    <row r="314" spans="1:5" ht="13">
      <c r="A314" s="86"/>
      <c r="B314" s="86"/>
      <c r="C314" s="86"/>
      <c r="D314" s="86"/>
      <c r="E314" s="86"/>
    </row>
    <row r="315" spans="1:5" ht="13">
      <c r="A315" s="86"/>
      <c r="B315" s="86"/>
      <c r="C315" s="86"/>
      <c r="D315" s="86"/>
      <c r="E315" s="86"/>
    </row>
    <row r="316" spans="1:5" ht="13">
      <c r="A316" s="86"/>
      <c r="B316" s="86"/>
      <c r="C316" s="86"/>
      <c r="D316" s="86"/>
      <c r="E316" s="86"/>
    </row>
    <row r="317" spans="1:5" ht="13">
      <c r="A317" s="86"/>
      <c r="B317" s="86"/>
      <c r="C317" s="86"/>
      <c r="D317" s="86"/>
      <c r="E317" s="86"/>
    </row>
    <row r="318" spans="1:5" ht="13">
      <c r="A318" s="86"/>
      <c r="B318" s="86"/>
      <c r="C318" s="86"/>
      <c r="D318" s="86"/>
      <c r="E318" s="86"/>
    </row>
    <row r="319" spans="1:5" ht="13">
      <c r="A319" s="86"/>
      <c r="B319" s="86"/>
      <c r="C319" s="86"/>
      <c r="D319" s="86"/>
      <c r="E319" s="86"/>
    </row>
    <row r="320" spans="1:5" ht="13">
      <c r="A320" s="86"/>
      <c r="B320" s="86"/>
      <c r="C320" s="86"/>
      <c r="D320" s="86"/>
      <c r="E320" s="86"/>
    </row>
    <row r="321" spans="1:5" ht="13">
      <c r="A321" s="86"/>
      <c r="B321" s="86"/>
      <c r="C321" s="86"/>
      <c r="D321" s="86"/>
      <c r="E321" s="86"/>
    </row>
    <row r="322" spans="1:5" ht="13">
      <c r="A322" s="86"/>
      <c r="B322" s="86"/>
      <c r="C322" s="86"/>
      <c r="D322" s="86"/>
      <c r="E322" s="86"/>
    </row>
    <row r="323" spans="1:5" ht="13">
      <c r="A323" s="86"/>
      <c r="B323" s="86"/>
      <c r="C323" s="86"/>
      <c r="D323" s="86"/>
      <c r="E323" s="86"/>
    </row>
    <row r="324" spans="1:5" ht="13">
      <c r="A324" s="86"/>
      <c r="B324" s="86"/>
      <c r="C324" s="86"/>
      <c r="D324" s="86"/>
      <c r="E324" s="86"/>
    </row>
    <row r="325" spans="1:5" ht="13">
      <c r="A325" s="86"/>
      <c r="B325" s="86"/>
      <c r="C325" s="86"/>
      <c r="D325" s="86"/>
      <c r="E325" s="86"/>
    </row>
    <row r="326" spans="1:5" ht="13">
      <c r="A326" s="86"/>
      <c r="B326" s="86"/>
      <c r="C326" s="86"/>
      <c r="D326" s="86"/>
      <c r="E326" s="86"/>
    </row>
    <row r="327" spans="1:5" ht="13">
      <c r="A327" s="86"/>
      <c r="B327" s="86"/>
      <c r="C327" s="86"/>
      <c r="D327" s="86"/>
      <c r="E327" s="86"/>
    </row>
    <row r="328" spans="1:5" ht="13">
      <c r="A328" s="86"/>
      <c r="B328" s="86"/>
      <c r="C328" s="86"/>
      <c r="D328" s="86"/>
      <c r="E328" s="86"/>
    </row>
    <row r="329" spans="1:5" ht="13">
      <c r="A329" s="86"/>
      <c r="B329" s="86"/>
      <c r="C329" s="86"/>
      <c r="D329" s="86"/>
      <c r="E329" s="86"/>
    </row>
    <row r="330" spans="1:5" ht="13">
      <c r="A330" s="86"/>
      <c r="B330" s="86"/>
      <c r="C330" s="86"/>
      <c r="D330" s="86"/>
      <c r="E330" s="86"/>
    </row>
    <row r="331" spans="1:5" ht="13">
      <c r="A331" s="86"/>
      <c r="B331" s="86"/>
      <c r="C331" s="86"/>
      <c r="D331" s="86"/>
      <c r="E331" s="86"/>
    </row>
    <row r="332" spans="1:5" ht="13">
      <c r="A332" s="86"/>
      <c r="B332" s="86"/>
      <c r="C332" s="86"/>
      <c r="D332" s="86"/>
      <c r="E332" s="86"/>
    </row>
    <row r="333" spans="1:5" ht="13">
      <c r="A333" s="86"/>
      <c r="B333" s="86"/>
      <c r="C333" s="86"/>
      <c r="D333" s="86"/>
      <c r="E333" s="86"/>
    </row>
    <row r="334" spans="1:5" ht="13">
      <c r="A334" s="86"/>
      <c r="B334" s="86"/>
      <c r="C334" s="86"/>
      <c r="D334" s="86"/>
      <c r="E334" s="86"/>
    </row>
    <row r="335" spans="1:5" ht="13">
      <c r="A335" s="86"/>
      <c r="B335" s="86"/>
      <c r="C335" s="86"/>
      <c r="D335" s="86"/>
      <c r="E335" s="86"/>
    </row>
    <row r="336" spans="1:5" ht="13">
      <c r="A336" s="86"/>
      <c r="B336" s="86"/>
      <c r="C336" s="86"/>
      <c r="D336" s="86"/>
      <c r="E336" s="86"/>
    </row>
    <row r="337" spans="1:5" ht="13">
      <c r="A337" s="86"/>
      <c r="B337" s="86"/>
      <c r="C337" s="86"/>
      <c r="D337" s="86"/>
      <c r="E337" s="86"/>
    </row>
    <row r="338" spans="1:5" ht="13">
      <c r="A338" s="86"/>
      <c r="B338" s="86"/>
      <c r="C338" s="86"/>
      <c r="D338" s="86"/>
      <c r="E338" s="86"/>
    </row>
    <row r="339" spans="1:5" ht="13">
      <c r="A339" s="86"/>
      <c r="B339" s="86"/>
      <c r="C339" s="86"/>
      <c r="D339" s="86"/>
      <c r="E339" s="86"/>
    </row>
    <row r="340" spans="1:5" ht="13">
      <c r="A340" s="86"/>
      <c r="B340" s="86"/>
      <c r="C340" s="86"/>
      <c r="D340" s="86"/>
      <c r="E340" s="86"/>
    </row>
    <row r="341" spans="1:5" ht="13">
      <c r="A341" s="86"/>
      <c r="B341" s="86"/>
      <c r="C341" s="86"/>
      <c r="D341" s="86"/>
      <c r="E341" s="86"/>
    </row>
    <row r="342" spans="1:5" ht="13">
      <c r="A342" s="86"/>
      <c r="B342" s="86"/>
      <c r="C342" s="86"/>
      <c r="D342" s="86"/>
      <c r="E342" s="86"/>
    </row>
    <row r="343" spans="1:5" ht="13">
      <c r="A343" s="86"/>
      <c r="B343" s="86"/>
      <c r="C343" s="86"/>
      <c r="D343" s="86"/>
      <c r="E343" s="86"/>
    </row>
    <row r="344" spans="1:5" ht="13">
      <c r="A344" s="86"/>
      <c r="B344" s="86"/>
      <c r="C344" s="86"/>
      <c r="D344" s="86"/>
      <c r="E344" s="86"/>
    </row>
    <row r="345" spans="1:5" ht="13">
      <c r="A345" s="86"/>
      <c r="B345" s="86"/>
      <c r="C345" s="86"/>
      <c r="D345" s="86"/>
      <c r="E345" s="86"/>
    </row>
    <row r="346" spans="1:5" ht="13">
      <c r="A346" s="86"/>
      <c r="B346" s="86"/>
      <c r="C346" s="86"/>
      <c r="D346" s="86"/>
      <c r="E346" s="86"/>
    </row>
    <row r="347" spans="1:5" ht="13">
      <c r="A347" s="86"/>
      <c r="B347" s="86"/>
      <c r="C347" s="86"/>
      <c r="D347" s="86"/>
      <c r="E347" s="86"/>
    </row>
    <row r="348" spans="1:5" ht="13">
      <c r="A348" s="86"/>
      <c r="B348" s="86"/>
      <c r="C348" s="86"/>
      <c r="D348" s="86"/>
      <c r="E348" s="86"/>
    </row>
    <row r="349" spans="1:5" ht="13">
      <c r="A349" s="86"/>
      <c r="B349" s="86"/>
      <c r="C349" s="86"/>
      <c r="D349" s="86"/>
      <c r="E349" s="86"/>
    </row>
    <row r="350" spans="1:5" ht="13">
      <c r="A350" s="86"/>
      <c r="B350" s="86"/>
      <c r="C350" s="86"/>
      <c r="D350" s="86"/>
      <c r="E350" s="86"/>
    </row>
    <row r="351" spans="1:5" ht="13">
      <c r="A351" s="86"/>
      <c r="B351" s="86"/>
      <c r="C351" s="86"/>
      <c r="D351" s="86"/>
      <c r="E351" s="86"/>
    </row>
    <row r="352" spans="1:5" ht="13">
      <c r="A352" s="86"/>
      <c r="B352" s="86"/>
      <c r="C352" s="86"/>
      <c r="D352" s="86"/>
      <c r="E352" s="86"/>
    </row>
    <row r="353" spans="1:5" ht="13">
      <c r="A353" s="86"/>
      <c r="B353" s="86"/>
      <c r="C353" s="86"/>
      <c r="D353" s="86"/>
      <c r="E353" s="86"/>
    </row>
    <row r="354" spans="1:5" ht="13">
      <c r="A354" s="86"/>
      <c r="B354" s="86"/>
      <c r="C354" s="86"/>
      <c r="D354" s="86"/>
      <c r="E354" s="86"/>
    </row>
    <row r="355" spans="1:5" ht="13">
      <c r="A355" s="86"/>
      <c r="B355" s="86"/>
      <c r="C355" s="86"/>
      <c r="D355" s="86"/>
      <c r="E355" s="86"/>
    </row>
    <row r="356" spans="1:5" ht="13">
      <c r="A356" s="86"/>
      <c r="B356" s="86"/>
      <c r="C356" s="86"/>
      <c r="D356" s="86"/>
      <c r="E356" s="86"/>
    </row>
    <row r="357" spans="1:5" ht="13">
      <c r="A357" s="86"/>
      <c r="B357" s="86"/>
      <c r="C357" s="86"/>
      <c r="D357" s="86"/>
      <c r="E357" s="86"/>
    </row>
    <row r="358" spans="1:5" ht="13">
      <c r="A358" s="86"/>
      <c r="B358" s="86"/>
      <c r="C358" s="86"/>
      <c r="D358" s="86"/>
      <c r="E358" s="86"/>
    </row>
    <row r="359" spans="1:5" ht="13">
      <c r="A359" s="86"/>
      <c r="B359" s="86"/>
      <c r="C359" s="86"/>
      <c r="D359" s="86"/>
      <c r="E359" s="86"/>
    </row>
    <row r="360" spans="1:5" ht="13">
      <c r="A360" s="86"/>
      <c r="B360" s="86"/>
      <c r="C360" s="86"/>
      <c r="D360" s="86"/>
      <c r="E360" s="86"/>
    </row>
    <row r="361" spans="1:5" ht="13">
      <c r="A361" s="86"/>
      <c r="B361" s="86"/>
      <c r="C361" s="86"/>
      <c r="D361" s="86"/>
      <c r="E361" s="86"/>
    </row>
    <row r="362" spans="1:5" ht="13">
      <c r="A362" s="86"/>
      <c r="B362" s="86"/>
      <c r="C362" s="86"/>
      <c r="D362" s="86"/>
      <c r="E362" s="86"/>
    </row>
    <row r="363" spans="1:5" ht="13">
      <c r="A363" s="86"/>
      <c r="B363" s="86"/>
      <c r="C363" s="86"/>
      <c r="D363" s="86"/>
      <c r="E363" s="86"/>
    </row>
    <row r="364" spans="1:5" ht="13">
      <c r="A364" s="86"/>
      <c r="B364" s="86"/>
      <c r="C364" s="86"/>
      <c r="D364" s="86"/>
      <c r="E364" s="86"/>
    </row>
    <row r="365" spans="1:5" ht="13">
      <c r="A365" s="86"/>
      <c r="B365" s="86"/>
      <c r="C365" s="86"/>
      <c r="D365" s="86"/>
      <c r="E365" s="86"/>
    </row>
    <row r="366" spans="1:5" ht="13">
      <c r="A366" s="86"/>
      <c r="B366" s="86"/>
      <c r="C366" s="86"/>
      <c r="D366" s="86"/>
      <c r="E366" s="86"/>
    </row>
    <row r="367" spans="1:5" ht="13">
      <c r="A367" s="86"/>
      <c r="B367" s="86"/>
      <c r="C367" s="86"/>
      <c r="D367" s="86"/>
      <c r="E367" s="86"/>
    </row>
    <row r="368" spans="1:5" ht="13">
      <c r="A368" s="86"/>
      <c r="B368" s="86"/>
      <c r="C368" s="86"/>
      <c r="D368" s="86"/>
      <c r="E368" s="86"/>
    </row>
    <row r="369" spans="1:5" ht="13">
      <c r="A369" s="86"/>
      <c r="B369" s="86"/>
      <c r="C369" s="86"/>
      <c r="D369" s="86"/>
      <c r="E369" s="86"/>
    </row>
    <row r="370" spans="1:5" ht="13">
      <c r="A370" s="86"/>
      <c r="B370" s="86"/>
      <c r="C370" s="86"/>
      <c r="D370" s="86"/>
      <c r="E370" s="86"/>
    </row>
    <row r="371" spans="1:5" ht="13">
      <c r="A371" s="86"/>
      <c r="B371" s="86"/>
      <c r="C371" s="86"/>
      <c r="D371" s="86"/>
      <c r="E371" s="86"/>
    </row>
    <row r="372" spans="1:5" ht="13">
      <c r="A372" s="86"/>
      <c r="B372" s="86"/>
      <c r="C372" s="86"/>
      <c r="D372" s="86"/>
      <c r="E372" s="86"/>
    </row>
    <row r="373" spans="1:5" ht="13">
      <c r="A373" s="86"/>
      <c r="B373" s="86"/>
      <c r="C373" s="86"/>
      <c r="D373" s="86"/>
      <c r="E373" s="86"/>
    </row>
    <row r="374" spans="1:5" ht="13">
      <c r="A374" s="86"/>
      <c r="B374" s="86"/>
      <c r="C374" s="86"/>
      <c r="D374" s="86"/>
      <c r="E374" s="86"/>
    </row>
    <row r="375" spans="1:5" ht="13">
      <c r="A375" s="86"/>
      <c r="B375" s="86"/>
      <c r="C375" s="86"/>
      <c r="D375" s="86"/>
      <c r="E375" s="86"/>
    </row>
    <row r="376" spans="1:5" ht="13">
      <c r="A376" s="86"/>
      <c r="B376" s="86"/>
      <c r="C376" s="86"/>
      <c r="D376" s="86"/>
      <c r="E376" s="86"/>
    </row>
    <row r="377" spans="1:5" ht="13">
      <c r="A377" s="86"/>
      <c r="B377" s="86"/>
      <c r="C377" s="86"/>
      <c r="D377" s="86"/>
      <c r="E377" s="86"/>
    </row>
    <row r="378" spans="1:5" ht="13">
      <c r="A378" s="86"/>
      <c r="B378" s="86"/>
      <c r="C378" s="86"/>
      <c r="D378" s="86"/>
      <c r="E378" s="86"/>
    </row>
    <row r="379" spans="1:5" ht="13">
      <c r="A379" s="86"/>
      <c r="B379" s="86"/>
      <c r="C379" s="86"/>
      <c r="D379" s="86"/>
      <c r="E379" s="86"/>
    </row>
    <row r="380" spans="1:5" ht="13">
      <c r="A380" s="86"/>
      <c r="B380" s="86"/>
      <c r="C380" s="86"/>
      <c r="D380" s="86"/>
      <c r="E380" s="86"/>
    </row>
    <row r="381" spans="1:5" ht="13">
      <c r="A381" s="86"/>
      <c r="B381" s="86"/>
      <c r="C381" s="86"/>
      <c r="D381" s="86"/>
      <c r="E381" s="86"/>
    </row>
    <row r="382" spans="1:5" ht="13">
      <c r="A382" s="86"/>
      <c r="B382" s="86"/>
      <c r="C382" s="86"/>
      <c r="D382" s="86"/>
      <c r="E382" s="86"/>
    </row>
    <row r="383" spans="1:5" ht="13">
      <c r="A383" s="86"/>
      <c r="B383" s="86"/>
      <c r="C383" s="86"/>
      <c r="D383" s="86"/>
      <c r="E383" s="86"/>
    </row>
    <row r="384" spans="1:5" ht="13">
      <c r="A384" s="86"/>
      <c r="B384" s="86"/>
      <c r="C384" s="86"/>
      <c r="D384" s="86"/>
      <c r="E384" s="86"/>
    </row>
    <row r="385" spans="1:5" ht="13">
      <c r="A385" s="86"/>
      <c r="B385" s="86"/>
      <c r="C385" s="86"/>
      <c r="D385" s="86"/>
      <c r="E385" s="86"/>
    </row>
    <row r="386" spans="1:5" ht="13">
      <c r="A386" s="86"/>
      <c r="B386" s="86"/>
      <c r="C386" s="86"/>
      <c r="D386" s="86"/>
      <c r="E386" s="86"/>
    </row>
    <row r="387" spans="1:5" ht="13">
      <c r="A387" s="86"/>
      <c r="B387" s="86"/>
      <c r="C387" s="86"/>
      <c r="D387" s="86"/>
      <c r="E387" s="86"/>
    </row>
    <row r="388" spans="1:5" ht="13">
      <c r="A388" s="86"/>
      <c r="B388" s="86"/>
      <c r="C388" s="86"/>
      <c r="D388" s="86"/>
      <c r="E388" s="86"/>
    </row>
    <row r="389" spans="1:5" ht="13">
      <c r="A389" s="86"/>
      <c r="B389" s="86"/>
      <c r="C389" s="86"/>
      <c r="D389" s="86"/>
      <c r="E389" s="86"/>
    </row>
    <row r="390" spans="1:5" ht="13">
      <c r="A390" s="86"/>
      <c r="B390" s="86"/>
      <c r="C390" s="86"/>
      <c r="D390" s="86"/>
      <c r="E390" s="86"/>
    </row>
    <row r="391" spans="1:5" ht="13">
      <c r="A391" s="86"/>
      <c r="B391" s="86"/>
      <c r="C391" s="86"/>
      <c r="D391" s="86"/>
      <c r="E391" s="86"/>
    </row>
    <row r="392" spans="1:5" ht="13">
      <c r="A392" s="86"/>
      <c r="B392" s="86"/>
      <c r="C392" s="86"/>
      <c r="D392" s="86"/>
      <c r="E392" s="86"/>
    </row>
    <row r="393" spans="1:5" ht="13">
      <c r="A393" s="86"/>
      <c r="B393" s="86"/>
      <c r="C393" s="86"/>
      <c r="D393" s="86"/>
      <c r="E393" s="86"/>
    </row>
    <row r="394" spans="1:5" ht="13">
      <c r="A394" s="86"/>
      <c r="B394" s="86"/>
      <c r="C394" s="86"/>
      <c r="D394" s="86"/>
      <c r="E394" s="86"/>
    </row>
    <row r="395" spans="1:5" ht="13">
      <c r="A395" s="86"/>
      <c r="B395" s="86"/>
      <c r="C395" s="86"/>
      <c r="D395" s="86"/>
      <c r="E395" s="86"/>
    </row>
    <row r="396" spans="1:5" ht="13">
      <c r="A396" s="86"/>
      <c r="B396" s="86"/>
      <c r="C396" s="86"/>
      <c r="D396" s="86"/>
      <c r="E396" s="86"/>
    </row>
    <row r="397" spans="1:5" ht="13">
      <c r="A397" s="86"/>
      <c r="B397" s="86"/>
      <c r="C397" s="86"/>
      <c r="D397" s="86"/>
      <c r="E397" s="86"/>
    </row>
    <row r="398" spans="1:5" ht="13">
      <c r="A398" s="86"/>
      <c r="B398" s="86"/>
      <c r="C398" s="86"/>
      <c r="D398" s="86"/>
      <c r="E398" s="86"/>
    </row>
    <row r="399" spans="1:5" ht="13">
      <c r="A399" s="86"/>
      <c r="B399" s="86"/>
      <c r="C399" s="86"/>
      <c r="D399" s="86"/>
      <c r="E399" s="86"/>
    </row>
    <row r="400" spans="1:5" ht="13">
      <c r="A400" s="86"/>
      <c r="B400" s="86"/>
      <c r="C400" s="86"/>
      <c r="D400" s="86"/>
      <c r="E400" s="86"/>
    </row>
    <row r="401" spans="1:5" ht="13">
      <c r="A401" s="86"/>
      <c r="B401" s="86"/>
      <c r="C401" s="86"/>
      <c r="D401" s="86"/>
      <c r="E401" s="86"/>
    </row>
    <row r="402" spans="1:5" ht="13">
      <c r="A402" s="86"/>
      <c r="B402" s="86"/>
      <c r="C402" s="86"/>
      <c r="D402" s="86"/>
      <c r="E402" s="86"/>
    </row>
    <row r="403" spans="1:5" ht="13">
      <c r="A403" s="86"/>
      <c r="B403" s="86"/>
      <c r="C403" s="86"/>
      <c r="D403" s="86"/>
      <c r="E403" s="86"/>
    </row>
    <row r="404" spans="1:5" ht="13">
      <c r="A404" s="86"/>
      <c r="B404" s="86"/>
      <c r="C404" s="86"/>
      <c r="D404" s="86"/>
      <c r="E404" s="86"/>
    </row>
    <row r="405" spans="1:5" ht="13">
      <c r="A405" s="86"/>
      <c r="B405" s="86"/>
      <c r="C405" s="86"/>
      <c r="D405" s="86"/>
      <c r="E405" s="86"/>
    </row>
    <row r="406" spans="1:5" ht="13">
      <c r="A406" s="86"/>
      <c r="B406" s="86"/>
      <c r="C406" s="86"/>
      <c r="D406" s="86"/>
      <c r="E406" s="86"/>
    </row>
    <row r="407" spans="1:5" ht="13">
      <c r="A407" s="86"/>
      <c r="B407" s="86"/>
      <c r="C407" s="86"/>
      <c r="D407" s="86"/>
      <c r="E407" s="86"/>
    </row>
    <row r="408" spans="1:5" ht="13">
      <c r="A408" s="86"/>
      <c r="B408" s="86"/>
      <c r="C408" s="86"/>
      <c r="D408" s="86"/>
      <c r="E408" s="86"/>
    </row>
    <row r="409" spans="1:5" ht="13">
      <c r="A409" s="86"/>
      <c r="B409" s="86"/>
      <c r="C409" s="86"/>
      <c r="D409" s="86"/>
      <c r="E409" s="86"/>
    </row>
    <row r="410" spans="1:5" ht="13">
      <c r="A410" s="86"/>
      <c r="B410" s="86"/>
      <c r="C410" s="86"/>
      <c r="D410" s="86"/>
      <c r="E410" s="86"/>
    </row>
    <row r="411" spans="1:5" ht="13">
      <c r="A411" s="86"/>
      <c r="B411" s="86"/>
      <c r="C411" s="86"/>
      <c r="D411" s="86"/>
      <c r="E411" s="86"/>
    </row>
    <row r="412" spans="1:5" ht="13">
      <c r="A412" s="86"/>
      <c r="B412" s="86"/>
      <c r="C412" s="86"/>
      <c r="D412" s="86"/>
      <c r="E412" s="86"/>
    </row>
    <row r="413" spans="1:5" ht="13">
      <c r="A413" s="86"/>
      <c r="B413" s="86"/>
      <c r="C413" s="86"/>
      <c r="D413" s="86"/>
      <c r="E413" s="86"/>
    </row>
    <row r="414" spans="1:5" ht="13">
      <c r="A414" s="86"/>
      <c r="B414" s="86"/>
      <c r="C414" s="86"/>
      <c r="D414" s="86"/>
      <c r="E414" s="86"/>
    </row>
    <row r="415" spans="1:5" ht="13">
      <c r="A415" s="86"/>
      <c r="B415" s="86"/>
      <c r="C415" s="86"/>
      <c r="D415" s="86"/>
      <c r="E415" s="86"/>
    </row>
    <row r="416" spans="1:5" ht="13">
      <c r="A416" s="86"/>
      <c r="B416" s="86"/>
      <c r="C416" s="86"/>
      <c r="D416" s="86"/>
      <c r="E416" s="86"/>
    </row>
    <row r="417" spans="1:5" ht="13">
      <c r="A417" s="86"/>
      <c r="B417" s="86"/>
      <c r="C417" s="86"/>
      <c r="D417" s="86"/>
      <c r="E417" s="86"/>
    </row>
    <row r="418" spans="1:5" ht="13">
      <c r="A418" s="86"/>
      <c r="B418" s="86"/>
      <c r="C418" s="86"/>
      <c r="D418" s="86"/>
      <c r="E418" s="86"/>
    </row>
    <row r="419" spans="1:5" ht="13">
      <c r="A419" s="86"/>
      <c r="B419" s="86"/>
      <c r="C419" s="86"/>
      <c r="D419" s="86"/>
      <c r="E419" s="86"/>
    </row>
    <row r="420" spans="1:5" ht="13">
      <c r="A420" s="86"/>
      <c r="B420" s="86"/>
      <c r="C420" s="86"/>
      <c r="D420" s="86"/>
      <c r="E420" s="86"/>
    </row>
    <row r="421" spans="1:5" ht="13">
      <c r="A421" s="86"/>
      <c r="B421" s="86"/>
      <c r="C421" s="86"/>
      <c r="D421" s="86"/>
      <c r="E421" s="86"/>
    </row>
    <row r="422" spans="1:5" ht="13">
      <c r="A422" s="86"/>
      <c r="B422" s="86"/>
      <c r="C422" s="86"/>
      <c r="D422" s="86"/>
      <c r="E422" s="86"/>
    </row>
    <row r="423" spans="1:5" ht="13">
      <c r="A423" s="86"/>
      <c r="B423" s="86"/>
      <c r="C423" s="86"/>
      <c r="D423" s="86"/>
      <c r="E423" s="86"/>
    </row>
    <row r="424" spans="1:5" ht="13">
      <c r="A424" s="86"/>
      <c r="B424" s="86"/>
      <c r="C424" s="86"/>
      <c r="D424" s="86"/>
      <c r="E424" s="86"/>
    </row>
    <row r="425" spans="1:5" ht="13">
      <c r="A425" s="86"/>
      <c r="B425" s="86"/>
      <c r="C425" s="86"/>
      <c r="D425" s="86"/>
      <c r="E425" s="86"/>
    </row>
    <row r="426" spans="1:5" ht="13">
      <c r="A426" s="86"/>
      <c r="B426" s="86"/>
      <c r="C426" s="86"/>
      <c r="D426" s="86"/>
      <c r="E426" s="86"/>
    </row>
    <row r="427" spans="1:5" ht="13">
      <c r="A427" s="86"/>
      <c r="B427" s="86"/>
      <c r="C427" s="86"/>
      <c r="D427" s="86"/>
      <c r="E427" s="86"/>
    </row>
    <row r="428" spans="1:5" ht="13">
      <c r="A428" s="86"/>
      <c r="B428" s="86"/>
      <c r="C428" s="86"/>
      <c r="D428" s="86"/>
      <c r="E428" s="86"/>
    </row>
    <row r="429" spans="1:5" ht="13">
      <c r="A429" s="86"/>
      <c r="B429" s="86"/>
      <c r="C429" s="86"/>
      <c r="D429" s="86"/>
      <c r="E429" s="86"/>
    </row>
    <row r="430" spans="1:5" ht="13">
      <c r="A430" s="86"/>
      <c r="B430" s="86"/>
      <c r="C430" s="86"/>
      <c r="D430" s="86"/>
      <c r="E430" s="86"/>
    </row>
    <row r="431" spans="1:5" ht="13">
      <c r="A431" s="86"/>
      <c r="B431" s="86"/>
      <c r="C431" s="86"/>
      <c r="D431" s="86"/>
      <c r="E431" s="86"/>
    </row>
    <row r="432" spans="1:5" ht="13">
      <c r="A432" s="86"/>
      <c r="B432" s="86"/>
      <c r="C432" s="86"/>
      <c r="D432" s="86"/>
      <c r="E432" s="86"/>
    </row>
    <row r="433" spans="1:5" ht="13">
      <c r="A433" s="86"/>
      <c r="B433" s="86"/>
      <c r="C433" s="86"/>
      <c r="D433" s="86"/>
      <c r="E433" s="86"/>
    </row>
    <row r="434" spans="1:5" ht="13">
      <c r="A434" s="86"/>
      <c r="B434" s="86"/>
      <c r="C434" s="86"/>
      <c r="D434" s="86"/>
      <c r="E434" s="86"/>
    </row>
    <row r="435" spans="1:5" ht="13">
      <c r="A435" s="86"/>
      <c r="B435" s="86"/>
      <c r="C435" s="86"/>
      <c r="D435" s="86"/>
      <c r="E435" s="86"/>
    </row>
    <row r="436" spans="1:5" ht="13">
      <c r="A436" s="86"/>
      <c r="B436" s="86"/>
      <c r="C436" s="86"/>
      <c r="D436" s="86"/>
      <c r="E436" s="86"/>
    </row>
    <row r="437" spans="1:5" ht="13">
      <c r="A437" s="86"/>
      <c r="B437" s="86"/>
      <c r="C437" s="86"/>
      <c r="D437" s="86"/>
      <c r="E437" s="86"/>
    </row>
    <row r="438" spans="1:5" ht="13">
      <c r="A438" s="86"/>
      <c r="B438" s="86"/>
      <c r="C438" s="86"/>
      <c r="D438" s="86"/>
      <c r="E438" s="86"/>
    </row>
    <row r="439" spans="1:5" ht="13">
      <c r="A439" s="86"/>
      <c r="B439" s="86"/>
      <c r="C439" s="86"/>
      <c r="D439" s="86"/>
      <c r="E439" s="86"/>
    </row>
    <row r="440" spans="1:5" ht="13">
      <c r="A440" s="86"/>
      <c r="B440" s="86"/>
      <c r="C440" s="86"/>
      <c r="D440" s="86"/>
      <c r="E440" s="86"/>
    </row>
    <row r="441" spans="1:5" ht="13">
      <c r="A441" s="86"/>
      <c r="B441" s="86"/>
      <c r="C441" s="86"/>
      <c r="D441" s="86"/>
      <c r="E441" s="86"/>
    </row>
    <row r="442" spans="1:5" ht="13">
      <c r="A442" s="86"/>
      <c r="B442" s="86"/>
      <c r="C442" s="86"/>
      <c r="D442" s="86"/>
      <c r="E442" s="86"/>
    </row>
    <row r="443" spans="1:5" ht="13">
      <c r="A443" s="86"/>
      <c r="B443" s="86"/>
      <c r="C443" s="86"/>
      <c r="D443" s="86"/>
      <c r="E443" s="86"/>
    </row>
    <row r="444" spans="1:5" ht="13">
      <c r="A444" s="86"/>
      <c r="B444" s="86"/>
      <c r="C444" s="86"/>
      <c r="D444" s="86"/>
      <c r="E444" s="86"/>
    </row>
    <row r="445" spans="1:5" ht="13">
      <c r="A445" s="86"/>
      <c r="B445" s="86"/>
      <c r="C445" s="86"/>
      <c r="D445" s="86"/>
      <c r="E445" s="86"/>
    </row>
    <row r="446" spans="1:5" ht="13">
      <c r="A446" s="86"/>
      <c r="B446" s="86"/>
      <c r="C446" s="86"/>
      <c r="D446" s="86"/>
      <c r="E446" s="86"/>
    </row>
    <row r="447" spans="1:5" ht="13">
      <c r="A447" s="86"/>
      <c r="B447" s="86"/>
      <c r="C447" s="86"/>
      <c r="D447" s="86"/>
      <c r="E447" s="86"/>
    </row>
    <row r="448" spans="1:5" ht="13">
      <c r="A448" s="86"/>
      <c r="B448" s="86"/>
      <c r="C448" s="86"/>
      <c r="D448" s="86"/>
      <c r="E448" s="86"/>
    </row>
    <row r="449" spans="1:5" ht="13">
      <c r="A449" s="86"/>
      <c r="B449" s="86"/>
      <c r="C449" s="86"/>
      <c r="D449" s="86"/>
      <c r="E449" s="86"/>
    </row>
    <row r="450" spans="1:5" ht="13">
      <c r="A450" s="86"/>
      <c r="B450" s="86"/>
      <c r="C450" s="86"/>
      <c r="D450" s="86"/>
      <c r="E450" s="86"/>
    </row>
    <row r="451" spans="1:5" ht="13">
      <c r="A451" s="86"/>
      <c r="B451" s="86"/>
      <c r="C451" s="86"/>
      <c r="D451" s="86"/>
      <c r="E451" s="86"/>
    </row>
    <row r="452" spans="1:5" ht="13">
      <c r="A452" s="86"/>
      <c r="B452" s="86"/>
      <c r="C452" s="86"/>
      <c r="D452" s="86"/>
      <c r="E452" s="86"/>
    </row>
    <row r="453" spans="1:5" ht="13">
      <c r="A453" s="86"/>
      <c r="B453" s="86"/>
      <c r="C453" s="86"/>
      <c r="D453" s="86"/>
      <c r="E453" s="86"/>
    </row>
    <row r="454" spans="1:5" ht="13">
      <c r="A454" s="86"/>
      <c r="B454" s="86"/>
      <c r="C454" s="86"/>
      <c r="D454" s="86"/>
      <c r="E454" s="86"/>
    </row>
    <row r="455" spans="1:5" ht="13">
      <c r="A455" s="86"/>
      <c r="B455" s="86"/>
      <c r="C455" s="86"/>
      <c r="D455" s="86"/>
      <c r="E455" s="86"/>
    </row>
    <row r="456" spans="1:5" ht="13">
      <c r="A456" s="86"/>
      <c r="B456" s="86"/>
      <c r="C456" s="86"/>
      <c r="D456" s="86"/>
      <c r="E456" s="86"/>
    </row>
    <row r="457" spans="1:5" ht="13">
      <c r="A457" s="86"/>
      <c r="B457" s="86"/>
      <c r="C457" s="86"/>
      <c r="D457" s="86"/>
      <c r="E457" s="86"/>
    </row>
    <row r="458" spans="1:5" ht="13">
      <c r="A458" s="86"/>
      <c r="B458" s="86"/>
      <c r="C458" s="86"/>
      <c r="D458" s="86"/>
      <c r="E458" s="86"/>
    </row>
    <row r="459" spans="1:5" ht="13">
      <c r="A459" s="86"/>
      <c r="B459" s="86"/>
      <c r="C459" s="86"/>
      <c r="D459" s="86"/>
      <c r="E459" s="86"/>
    </row>
    <row r="460" spans="1:5" ht="13">
      <c r="A460" s="86"/>
      <c r="B460" s="86"/>
      <c r="C460" s="86"/>
      <c r="D460" s="86"/>
      <c r="E460" s="86"/>
    </row>
    <row r="461" spans="1:5" ht="13">
      <c r="A461" s="86"/>
      <c r="B461" s="86"/>
      <c r="C461" s="86"/>
      <c r="D461" s="86"/>
      <c r="E461" s="86"/>
    </row>
    <row r="462" spans="1:5" ht="13">
      <c r="A462" s="86"/>
      <c r="B462" s="86"/>
      <c r="C462" s="86"/>
      <c r="D462" s="86"/>
      <c r="E462" s="86"/>
    </row>
    <row r="463" spans="1:5" ht="13">
      <c r="A463" s="86"/>
      <c r="B463" s="86"/>
      <c r="C463" s="86"/>
      <c r="D463" s="86"/>
      <c r="E463" s="86"/>
    </row>
    <row r="464" spans="1:5" ht="13">
      <c r="A464" s="86"/>
      <c r="B464" s="86"/>
      <c r="C464" s="86"/>
      <c r="D464" s="86"/>
      <c r="E464" s="86"/>
    </row>
    <row r="465" spans="1:5" ht="13">
      <c r="A465" s="86"/>
      <c r="B465" s="86"/>
      <c r="C465" s="86"/>
      <c r="D465" s="86"/>
      <c r="E465" s="86"/>
    </row>
    <row r="466" spans="1:5" ht="13">
      <c r="A466" s="86"/>
      <c r="B466" s="86"/>
      <c r="C466" s="86"/>
      <c r="D466" s="86"/>
      <c r="E466" s="86"/>
    </row>
    <row r="467" spans="1:5" ht="13">
      <c r="A467" s="86"/>
      <c r="B467" s="86"/>
      <c r="C467" s="86"/>
      <c r="D467" s="86"/>
      <c r="E467" s="86"/>
    </row>
    <row r="468" spans="1:5" ht="13">
      <c r="A468" s="86"/>
      <c r="B468" s="86"/>
      <c r="C468" s="86"/>
      <c r="D468" s="86"/>
      <c r="E468" s="86"/>
    </row>
    <row r="469" spans="1:5" ht="13">
      <c r="A469" s="86"/>
      <c r="B469" s="86"/>
      <c r="C469" s="86"/>
      <c r="D469" s="86"/>
      <c r="E469" s="86"/>
    </row>
    <row r="470" spans="1:5" ht="13">
      <c r="A470" s="86"/>
      <c r="B470" s="86"/>
      <c r="C470" s="86"/>
      <c r="D470" s="86"/>
      <c r="E470" s="86"/>
    </row>
    <row r="471" spans="1:5" ht="13">
      <c r="A471" s="86"/>
      <c r="B471" s="86"/>
      <c r="C471" s="86"/>
      <c r="D471" s="86"/>
      <c r="E471" s="86"/>
    </row>
    <row r="472" spans="1:5" ht="13">
      <c r="A472" s="86"/>
      <c r="B472" s="86"/>
      <c r="C472" s="86"/>
      <c r="D472" s="86"/>
      <c r="E472" s="86"/>
    </row>
    <row r="473" spans="1:5" ht="13">
      <c r="A473" s="86"/>
      <c r="B473" s="86"/>
      <c r="C473" s="86"/>
      <c r="D473" s="86"/>
      <c r="E473" s="86"/>
    </row>
    <row r="474" spans="1:5" ht="13">
      <c r="A474" s="86"/>
      <c r="B474" s="86"/>
      <c r="C474" s="86"/>
      <c r="D474" s="86"/>
      <c r="E474" s="86"/>
    </row>
    <row r="475" spans="1:5" ht="13">
      <c r="A475" s="86"/>
      <c r="B475" s="86"/>
      <c r="C475" s="86"/>
      <c r="D475" s="86"/>
      <c r="E475" s="86"/>
    </row>
    <row r="476" spans="1:5" ht="13">
      <c r="A476" s="86"/>
      <c r="B476" s="86"/>
      <c r="C476" s="86"/>
      <c r="D476" s="86"/>
      <c r="E476" s="86"/>
    </row>
    <row r="477" spans="1:5" ht="13">
      <c r="A477" s="86"/>
      <c r="B477" s="86"/>
      <c r="C477" s="86"/>
      <c r="D477" s="86"/>
      <c r="E477" s="86"/>
    </row>
    <row r="478" spans="1:5" ht="13">
      <c r="A478" s="86"/>
      <c r="B478" s="86"/>
      <c r="C478" s="86"/>
      <c r="D478" s="86"/>
      <c r="E478" s="86"/>
    </row>
    <row r="479" spans="1:5" ht="13">
      <c r="A479" s="86"/>
      <c r="B479" s="86"/>
      <c r="C479" s="86"/>
      <c r="D479" s="86"/>
      <c r="E479" s="86"/>
    </row>
    <row r="480" spans="1:5" ht="13">
      <c r="A480" s="86"/>
      <c r="B480" s="86"/>
      <c r="C480" s="86"/>
      <c r="D480" s="86"/>
      <c r="E480" s="86"/>
    </row>
    <row r="481" spans="1:5" ht="13">
      <c r="A481" s="86"/>
      <c r="B481" s="86"/>
      <c r="C481" s="86"/>
      <c r="D481" s="86"/>
      <c r="E481" s="86"/>
    </row>
    <row r="482" spans="1:5" ht="13">
      <c r="A482" s="86"/>
      <c r="B482" s="86"/>
      <c r="C482" s="86"/>
      <c r="D482" s="86"/>
      <c r="E482" s="86"/>
    </row>
    <row r="483" spans="1:5" ht="13">
      <c r="A483" s="86"/>
      <c r="B483" s="86"/>
      <c r="C483" s="86"/>
      <c r="D483" s="86"/>
      <c r="E483" s="86"/>
    </row>
    <row r="484" spans="1:5" ht="13">
      <c r="A484" s="86"/>
      <c r="B484" s="86"/>
      <c r="C484" s="86"/>
      <c r="D484" s="86"/>
      <c r="E484" s="86"/>
    </row>
    <row r="485" spans="1:5" ht="13">
      <c r="A485" s="86"/>
      <c r="B485" s="86"/>
      <c r="C485" s="86"/>
      <c r="D485" s="86"/>
      <c r="E485" s="86"/>
    </row>
    <row r="486" spans="1:5" ht="13">
      <c r="A486" s="86"/>
      <c r="B486" s="86"/>
      <c r="C486" s="86"/>
      <c r="D486" s="86"/>
      <c r="E486" s="86"/>
    </row>
    <row r="487" spans="1:5" ht="13">
      <c r="A487" s="86"/>
      <c r="B487" s="86"/>
      <c r="C487" s="86"/>
      <c r="D487" s="86"/>
      <c r="E487" s="86"/>
    </row>
    <row r="488" spans="1:5" ht="13">
      <c r="A488" s="86"/>
      <c r="B488" s="86"/>
      <c r="C488" s="86"/>
      <c r="D488" s="86"/>
      <c r="E488" s="86"/>
    </row>
    <row r="489" spans="1:5" ht="13">
      <c r="A489" s="86"/>
      <c r="B489" s="86"/>
      <c r="C489" s="86"/>
      <c r="D489" s="86"/>
      <c r="E489" s="86"/>
    </row>
    <row r="490" spans="1:5" ht="13">
      <c r="A490" s="86"/>
      <c r="B490" s="86"/>
      <c r="C490" s="86"/>
      <c r="D490" s="86"/>
      <c r="E490" s="86"/>
    </row>
    <row r="491" spans="1:5" ht="13">
      <c r="A491" s="86"/>
      <c r="B491" s="86"/>
      <c r="C491" s="86"/>
      <c r="D491" s="86"/>
      <c r="E491" s="86"/>
    </row>
    <row r="492" spans="1:5" ht="13">
      <c r="A492" s="86"/>
      <c r="B492" s="86"/>
      <c r="C492" s="86"/>
      <c r="D492" s="86"/>
      <c r="E492" s="86"/>
    </row>
    <row r="493" spans="1:5" ht="13">
      <c r="A493" s="86"/>
      <c r="B493" s="86"/>
      <c r="C493" s="86"/>
      <c r="D493" s="86"/>
      <c r="E493" s="86"/>
    </row>
    <row r="494" spans="1:5" ht="13">
      <c r="A494" s="86"/>
      <c r="B494" s="86"/>
      <c r="C494" s="86"/>
      <c r="D494" s="86"/>
      <c r="E494" s="86"/>
    </row>
    <row r="495" spans="1:5" ht="13">
      <c r="A495" s="86"/>
      <c r="B495" s="86"/>
      <c r="C495" s="86"/>
      <c r="D495" s="86"/>
      <c r="E495" s="86"/>
    </row>
    <row r="496" spans="1:5" ht="13">
      <c r="A496" s="86"/>
      <c r="B496" s="86"/>
      <c r="C496" s="86"/>
      <c r="D496" s="86"/>
      <c r="E496" s="86"/>
    </row>
    <row r="497" spans="1:5" ht="13">
      <c r="A497" s="86"/>
      <c r="B497" s="86"/>
      <c r="C497" s="86"/>
      <c r="D497" s="86"/>
      <c r="E497" s="86"/>
    </row>
    <row r="498" spans="1:5" ht="13">
      <c r="A498" s="86"/>
      <c r="B498" s="86"/>
      <c r="C498" s="86"/>
      <c r="D498" s="86"/>
      <c r="E498" s="86"/>
    </row>
    <row r="499" spans="1:5" ht="13">
      <c r="A499" s="86"/>
      <c r="B499" s="86"/>
      <c r="C499" s="86"/>
      <c r="D499" s="86"/>
      <c r="E499" s="86"/>
    </row>
    <row r="500" spans="1:5" ht="13">
      <c r="A500" s="86"/>
      <c r="B500" s="86"/>
      <c r="C500" s="86"/>
      <c r="D500" s="86"/>
      <c r="E500" s="86"/>
    </row>
    <row r="501" spans="1:5" ht="13">
      <c r="A501" s="86"/>
      <c r="B501" s="86"/>
      <c r="C501" s="86"/>
      <c r="D501" s="86"/>
      <c r="E501" s="86"/>
    </row>
    <row r="502" spans="1:5" ht="13">
      <c r="A502" s="86"/>
      <c r="B502" s="86"/>
      <c r="C502" s="86"/>
      <c r="D502" s="86"/>
      <c r="E502" s="86"/>
    </row>
    <row r="503" spans="1:5" ht="13">
      <c r="A503" s="86"/>
      <c r="B503" s="86"/>
      <c r="C503" s="86"/>
      <c r="D503" s="86"/>
      <c r="E503" s="86"/>
    </row>
    <row r="504" spans="1:5" ht="13">
      <c r="A504" s="86"/>
      <c r="B504" s="86"/>
      <c r="C504" s="86"/>
      <c r="D504" s="86"/>
      <c r="E504" s="86"/>
    </row>
    <row r="505" spans="1:5" ht="13">
      <c r="A505" s="86"/>
      <c r="B505" s="86"/>
      <c r="C505" s="86"/>
      <c r="D505" s="86"/>
      <c r="E505" s="86"/>
    </row>
    <row r="506" spans="1:5" ht="13">
      <c r="A506" s="86"/>
      <c r="B506" s="86"/>
      <c r="C506" s="86"/>
      <c r="D506" s="86"/>
      <c r="E506" s="86"/>
    </row>
    <row r="507" spans="1:5" ht="13">
      <c r="A507" s="86"/>
      <c r="B507" s="86"/>
      <c r="C507" s="86"/>
      <c r="D507" s="86"/>
      <c r="E507" s="86"/>
    </row>
    <row r="508" spans="1:5" ht="13">
      <c r="A508" s="86"/>
      <c r="B508" s="86"/>
      <c r="C508" s="86"/>
      <c r="D508" s="86"/>
      <c r="E508" s="86"/>
    </row>
    <row r="509" spans="1:5" ht="13">
      <c r="A509" s="86"/>
      <c r="B509" s="86"/>
      <c r="C509" s="86"/>
      <c r="D509" s="86"/>
      <c r="E509" s="86"/>
    </row>
    <row r="510" spans="1:5" ht="13">
      <c r="A510" s="86"/>
      <c r="B510" s="86"/>
      <c r="C510" s="86"/>
      <c r="D510" s="86"/>
      <c r="E510" s="86"/>
    </row>
    <row r="511" spans="1:5" ht="13">
      <c r="A511" s="86"/>
      <c r="B511" s="86"/>
      <c r="C511" s="86"/>
      <c r="D511" s="86"/>
      <c r="E511" s="86"/>
    </row>
    <row r="512" spans="1:5" ht="13">
      <c r="A512" s="86"/>
      <c r="B512" s="86"/>
      <c r="C512" s="86"/>
      <c r="D512" s="86"/>
      <c r="E512" s="86"/>
    </row>
    <row r="513" spans="1:5" ht="13">
      <c r="A513" s="86"/>
      <c r="B513" s="86"/>
      <c r="C513" s="86"/>
      <c r="D513" s="86"/>
      <c r="E513" s="86"/>
    </row>
    <row r="514" spans="1:5" ht="13">
      <c r="A514" s="86"/>
      <c r="B514" s="86"/>
      <c r="C514" s="86"/>
      <c r="D514" s="86"/>
      <c r="E514" s="86"/>
    </row>
    <row r="515" spans="1:5" ht="13">
      <c r="A515" s="86"/>
      <c r="B515" s="86"/>
      <c r="C515" s="86"/>
      <c r="D515" s="86"/>
      <c r="E515" s="86"/>
    </row>
    <row r="516" spans="1:5" ht="13">
      <c r="A516" s="86"/>
      <c r="B516" s="86"/>
      <c r="C516" s="86"/>
      <c r="D516" s="86"/>
      <c r="E516" s="86"/>
    </row>
    <row r="517" spans="1:5" ht="13">
      <c r="A517" s="86"/>
      <c r="B517" s="86"/>
      <c r="C517" s="86"/>
      <c r="D517" s="86"/>
      <c r="E517" s="86"/>
    </row>
    <row r="518" spans="1:5" ht="13">
      <c r="A518" s="86"/>
      <c r="B518" s="86"/>
      <c r="C518" s="86"/>
      <c r="D518" s="86"/>
      <c r="E518" s="86"/>
    </row>
    <row r="519" spans="1:5" ht="13">
      <c r="A519" s="86"/>
      <c r="B519" s="86"/>
      <c r="C519" s="86"/>
      <c r="D519" s="86"/>
      <c r="E519" s="86"/>
    </row>
    <row r="520" spans="1:5" ht="13">
      <c r="A520" s="86"/>
      <c r="B520" s="86"/>
      <c r="C520" s="86"/>
      <c r="D520" s="86"/>
      <c r="E520" s="86"/>
    </row>
    <row r="521" spans="1:5" ht="13">
      <c r="A521" s="86"/>
      <c r="B521" s="86"/>
      <c r="C521" s="86"/>
      <c r="D521" s="86"/>
      <c r="E521" s="86"/>
    </row>
    <row r="522" spans="1:5" ht="13">
      <c r="A522" s="86"/>
      <c r="B522" s="86"/>
      <c r="C522" s="86"/>
      <c r="D522" s="86"/>
      <c r="E522" s="86"/>
    </row>
    <row r="523" spans="1:5" ht="13">
      <c r="A523" s="86"/>
      <c r="B523" s="86"/>
      <c r="C523" s="86"/>
      <c r="D523" s="86"/>
      <c r="E523" s="86"/>
    </row>
    <row r="524" spans="1:5" ht="13">
      <c r="A524" s="86"/>
      <c r="B524" s="86"/>
      <c r="C524" s="86"/>
      <c r="D524" s="86"/>
      <c r="E524" s="86"/>
    </row>
    <row r="525" spans="1:5" ht="13">
      <c r="A525" s="86"/>
      <c r="B525" s="86"/>
      <c r="C525" s="86"/>
      <c r="D525" s="86"/>
      <c r="E525" s="86"/>
    </row>
    <row r="526" spans="1:5" ht="13">
      <c r="A526" s="86"/>
      <c r="B526" s="86"/>
      <c r="C526" s="86"/>
      <c r="D526" s="86"/>
      <c r="E526" s="86"/>
    </row>
    <row r="527" spans="1:5" ht="13">
      <c r="A527" s="86"/>
      <c r="B527" s="86"/>
      <c r="C527" s="86"/>
      <c r="D527" s="86"/>
      <c r="E527" s="86"/>
    </row>
    <row r="528" spans="1:5" ht="13">
      <c r="A528" s="86"/>
      <c r="B528" s="86"/>
      <c r="C528" s="86"/>
      <c r="D528" s="86"/>
      <c r="E528" s="86"/>
    </row>
    <row r="529" spans="1:5" ht="13">
      <c r="A529" s="86"/>
      <c r="B529" s="86"/>
      <c r="C529" s="86"/>
      <c r="D529" s="86"/>
      <c r="E529" s="86"/>
    </row>
    <row r="530" spans="1:5" ht="13">
      <c r="A530" s="86"/>
      <c r="B530" s="86"/>
      <c r="C530" s="86"/>
      <c r="D530" s="86"/>
      <c r="E530" s="86"/>
    </row>
    <row r="531" spans="1:5" ht="13">
      <c r="A531" s="86"/>
      <c r="B531" s="86"/>
      <c r="C531" s="86"/>
      <c r="D531" s="86"/>
      <c r="E531" s="86"/>
    </row>
    <row r="532" spans="1:5" ht="13">
      <c r="A532" s="86"/>
      <c r="B532" s="86"/>
      <c r="C532" s="86"/>
      <c r="D532" s="86"/>
      <c r="E532" s="86"/>
    </row>
    <row r="533" spans="1:5" ht="13">
      <c r="A533" s="86"/>
      <c r="B533" s="86"/>
      <c r="C533" s="86"/>
      <c r="D533" s="86"/>
      <c r="E533" s="86"/>
    </row>
    <row r="534" spans="1:5" ht="13">
      <c r="A534" s="86"/>
      <c r="B534" s="86"/>
      <c r="C534" s="86"/>
      <c r="D534" s="86"/>
      <c r="E534" s="86"/>
    </row>
    <row r="535" spans="1:5" ht="13">
      <c r="A535" s="86"/>
      <c r="B535" s="86"/>
      <c r="C535" s="86"/>
      <c r="D535" s="86"/>
      <c r="E535" s="86"/>
    </row>
    <row r="536" spans="1:5" ht="13">
      <c r="A536" s="86"/>
      <c r="B536" s="86"/>
      <c r="C536" s="86"/>
      <c r="D536" s="86"/>
      <c r="E536" s="86"/>
    </row>
    <row r="537" spans="1:5" ht="13">
      <c r="A537" s="86"/>
      <c r="B537" s="86"/>
      <c r="C537" s="86"/>
      <c r="D537" s="86"/>
      <c r="E537" s="86"/>
    </row>
    <row r="538" spans="1:5" ht="13">
      <c r="A538" s="86"/>
      <c r="B538" s="86"/>
      <c r="C538" s="86"/>
      <c r="D538" s="86"/>
      <c r="E538" s="86"/>
    </row>
    <row r="539" spans="1:5" ht="13">
      <c r="A539" s="86"/>
      <c r="B539" s="86"/>
      <c r="C539" s="86"/>
      <c r="D539" s="86"/>
      <c r="E539" s="86"/>
    </row>
    <row r="540" spans="1:5" ht="13">
      <c r="A540" s="86"/>
      <c r="B540" s="86"/>
      <c r="C540" s="86"/>
      <c r="D540" s="86"/>
      <c r="E540" s="86"/>
    </row>
    <row r="541" spans="1:5" ht="13">
      <c r="A541" s="86"/>
      <c r="B541" s="86"/>
      <c r="C541" s="86"/>
      <c r="D541" s="86"/>
      <c r="E541" s="86"/>
    </row>
    <row r="542" spans="1:5" ht="13">
      <c r="A542" s="86"/>
      <c r="B542" s="86"/>
      <c r="C542" s="86"/>
      <c r="D542" s="86"/>
      <c r="E542" s="86"/>
    </row>
    <row r="543" spans="1:5" ht="13">
      <c r="A543" s="86"/>
      <c r="B543" s="86"/>
      <c r="C543" s="86"/>
      <c r="D543" s="86"/>
      <c r="E543" s="86"/>
    </row>
    <row r="544" spans="1:5" ht="13">
      <c r="A544" s="86"/>
      <c r="B544" s="86"/>
      <c r="C544" s="86"/>
      <c r="D544" s="86"/>
      <c r="E544" s="86"/>
    </row>
    <row r="545" spans="1:5" ht="13">
      <c r="A545" s="86"/>
      <c r="B545" s="86"/>
      <c r="C545" s="86"/>
      <c r="D545" s="86"/>
      <c r="E545" s="86"/>
    </row>
    <row r="546" spans="1:5" ht="13">
      <c r="A546" s="86"/>
      <c r="B546" s="86"/>
      <c r="C546" s="86"/>
      <c r="D546" s="86"/>
      <c r="E546" s="86"/>
    </row>
    <row r="547" spans="1:5" ht="13">
      <c r="A547" s="86"/>
      <c r="B547" s="86"/>
      <c r="C547" s="86"/>
      <c r="D547" s="86"/>
      <c r="E547" s="86"/>
    </row>
    <row r="548" spans="1:5" ht="13">
      <c r="A548" s="86"/>
      <c r="B548" s="86"/>
      <c r="C548" s="86"/>
      <c r="D548" s="86"/>
      <c r="E548" s="86"/>
    </row>
    <row r="549" spans="1:5" ht="13">
      <c r="A549" s="86"/>
      <c r="B549" s="86"/>
      <c r="C549" s="86"/>
      <c r="D549" s="86"/>
      <c r="E549" s="86"/>
    </row>
    <row r="550" spans="1:5" ht="13">
      <c r="A550" s="86"/>
      <c r="B550" s="86"/>
      <c r="C550" s="86"/>
      <c r="D550" s="86"/>
      <c r="E550" s="86"/>
    </row>
    <row r="551" spans="1:5" ht="13">
      <c r="A551" s="86"/>
      <c r="B551" s="86"/>
      <c r="C551" s="86"/>
      <c r="D551" s="86"/>
      <c r="E551" s="86"/>
    </row>
    <row r="552" spans="1:5" ht="13">
      <c r="A552" s="86"/>
      <c r="B552" s="86"/>
      <c r="C552" s="86"/>
      <c r="D552" s="86"/>
      <c r="E552" s="86"/>
    </row>
    <row r="553" spans="1:5" ht="13">
      <c r="A553" s="86"/>
      <c r="B553" s="86"/>
      <c r="C553" s="86"/>
      <c r="D553" s="86"/>
      <c r="E553" s="86"/>
    </row>
    <row r="554" spans="1:5" ht="13">
      <c r="A554" s="86"/>
      <c r="B554" s="86"/>
      <c r="C554" s="86"/>
      <c r="D554" s="86"/>
      <c r="E554" s="86"/>
    </row>
    <row r="555" spans="1:5" ht="13">
      <c r="A555" s="86"/>
      <c r="B555" s="86"/>
      <c r="C555" s="86"/>
      <c r="D555" s="86"/>
      <c r="E555" s="86"/>
    </row>
    <row r="556" spans="1:5" ht="13">
      <c r="A556" s="86"/>
      <c r="B556" s="86"/>
      <c r="C556" s="86"/>
      <c r="D556" s="86"/>
      <c r="E556" s="86"/>
    </row>
    <row r="557" spans="1:5" ht="13">
      <c r="A557" s="86"/>
      <c r="B557" s="86"/>
      <c r="C557" s="86"/>
      <c r="D557" s="86"/>
      <c r="E557" s="86"/>
    </row>
    <row r="558" spans="1:5" ht="13">
      <c r="A558" s="86"/>
      <c r="B558" s="86"/>
      <c r="C558" s="86"/>
      <c r="D558" s="86"/>
      <c r="E558" s="86"/>
    </row>
    <row r="559" spans="1:5" ht="13">
      <c r="A559" s="86"/>
      <c r="B559" s="86"/>
      <c r="C559" s="86"/>
      <c r="D559" s="86"/>
      <c r="E559" s="86"/>
    </row>
    <row r="560" spans="1:5" ht="13">
      <c r="A560" s="86"/>
      <c r="B560" s="86"/>
      <c r="C560" s="86"/>
      <c r="D560" s="86"/>
      <c r="E560" s="86"/>
    </row>
    <row r="561" spans="1:5" ht="13">
      <c r="A561" s="86"/>
      <c r="B561" s="86"/>
      <c r="C561" s="86"/>
      <c r="D561" s="86"/>
      <c r="E561" s="86"/>
    </row>
    <row r="562" spans="1:5" ht="13">
      <c r="A562" s="86"/>
      <c r="B562" s="86"/>
      <c r="C562" s="86"/>
      <c r="D562" s="86"/>
      <c r="E562" s="86"/>
    </row>
    <row r="563" spans="1:5" ht="13">
      <c r="A563" s="86"/>
      <c r="B563" s="86"/>
      <c r="C563" s="86"/>
      <c r="D563" s="86"/>
      <c r="E563" s="86"/>
    </row>
    <row r="564" spans="1:5" ht="13">
      <c r="A564" s="86"/>
      <c r="B564" s="86"/>
      <c r="C564" s="86"/>
      <c r="D564" s="86"/>
      <c r="E564" s="86"/>
    </row>
    <row r="565" spans="1:5" ht="13">
      <c r="A565" s="86"/>
      <c r="B565" s="86"/>
      <c r="C565" s="86"/>
      <c r="D565" s="86"/>
      <c r="E565" s="86"/>
    </row>
    <row r="566" spans="1:5" ht="13">
      <c r="A566" s="86"/>
      <c r="B566" s="86"/>
      <c r="C566" s="86"/>
      <c r="D566" s="86"/>
      <c r="E566" s="86"/>
    </row>
    <row r="567" spans="1:5" ht="13">
      <c r="A567" s="86"/>
      <c r="B567" s="86"/>
      <c r="C567" s="86"/>
      <c r="D567" s="86"/>
      <c r="E567" s="86"/>
    </row>
    <row r="568" spans="1:5" ht="13">
      <c r="A568" s="86"/>
      <c r="B568" s="86"/>
      <c r="C568" s="86"/>
      <c r="D568" s="86"/>
      <c r="E568" s="86"/>
    </row>
    <row r="569" spans="1:5" ht="13">
      <c r="A569" s="86"/>
      <c r="B569" s="86"/>
      <c r="C569" s="86"/>
      <c r="D569" s="86"/>
      <c r="E569" s="86"/>
    </row>
    <row r="570" spans="1:5" ht="13">
      <c r="A570" s="86"/>
      <c r="B570" s="86"/>
      <c r="C570" s="86"/>
      <c r="D570" s="86"/>
      <c r="E570" s="86"/>
    </row>
    <row r="571" spans="1:5" ht="13">
      <c r="A571" s="86"/>
      <c r="B571" s="86"/>
      <c r="C571" s="86"/>
      <c r="D571" s="86"/>
      <c r="E571" s="86"/>
    </row>
    <row r="572" spans="1:5" ht="13">
      <c r="A572" s="86"/>
      <c r="B572" s="86"/>
      <c r="C572" s="86"/>
      <c r="D572" s="86"/>
      <c r="E572" s="86"/>
    </row>
    <row r="573" spans="1:5" ht="13">
      <c r="A573" s="86"/>
      <c r="B573" s="86"/>
      <c r="C573" s="86"/>
      <c r="D573" s="86"/>
      <c r="E573" s="86"/>
    </row>
    <row r="574" spans="1:5" ht="13">
      <c r="A574" s="86"/>
      <c r="B574" s="86"/>
      <c r="C574" s="86"/>
      <c r="D574" s="86"/>
      <c r="E574" s="86"/>
    </row>
    <row r="575" spans="1:5" ht="13">
      <c r="A575" s="86"/>
      <c r="B575" s="86"/>
      <c r="C575" s="86"/>
      <c r="D575" s="86"/>
      <c r="E575" s="86"/>
    </row>
    <row r="576" spans="1:5" ht="13">
      <c r="A576" s="86"/>
      <c r="B576" s="86"/>
      <c r="C576" s="86"/>
      <c r="D576" s="86"/>
      <c r="E576" s="86"/>
    </row>
    <row r="577" spans="1:5" ht="13">
      <c r="A577" s="86"/>
      <c r="B577" s="86"/>
      <c r="C577" s="86"/>
      <c r="D577" s="86"/>
      <c r="E577" s="86"/>
    </row>
    <row r="578" spans="1:5" ht="13">
      <c r="A578" s="86"/>
      <c r="B578" s="86"/>
      <c r="C578" s="86"/>
      <c r="D578" s="86"/>
      <c r="E578" s="86"/>
    </row>
    <row r="579" spans="1:5" ht="13">
      <c r="A579" s="86"/>
      <c r="B579" s="86"/>
      <c r="C579" s="86"/>
      <c r="D579" s="86"/>
      <c r="E579" s="86"/>
    </row>
    <row r="580" spans="1:5" ht="13">
      <c r="A580" s="86"/>
      <c r="B580" s="86"/>
      <c r="C580" s="86"/>
      <c r="D580" s="86"/>
      <c r="E580" s="86"/>
    </row>
    <row r="581" spans="1:5" ht="13">
      <c r="A581" s="86"/>
      <c r="B581" s="86"/>
      <c r="C581" s="86"/>
      <c r="D581" s="86"/>
      <c r="E581" s="86"/>
    </row>
    <row r="582" spans="1:5" ht="13">
      <c r="A582" s="86"/>
      <c r="B582" s="86"/>
      <c r="C582" s="86"/>
      <c r="D582" s="86"/>
      <c r="E582" s="86"/>
    </row>
    <row r="583" spans="1:5" ht="13">
      <c r="A583" s="86"/>
      <c r="B583" s="86"/>
      <c r="C583" s="86"/>
      <c r="D583" s="86"/>
      <c r="E583" s="86"/>
    </row>
    <row r="584" spans="1:5" ht="13">
      <c r="A584" s="86"/>
      <c r="B584" s="86"/>
      <c r="C584" s="86"/>
      <c r="D584" s="86"/>
      <c r="E584" s="86"/>
    </row>
    <row r="585" spans="1:5" ht="13">
      <c r="A585" s="86"/>
      <c r="B585" s="86"/>
      <c r="C585" s="86"/>
      <c r="D585" s="86"/>
      <c r="E585" s="86"/>
    </row>
    <row r="586" spans="1:5" ht="13">
      <c r="A586" s="86"/>
      <c r="B586" s="86"/>
      <c r="C586" s="86"/>
      <c r="D586" s="86"/>
      <c r="E586" s="86"/>
    </row>
    <row r="587" spans="1:5" ht="13">
      <c r="A587" s="86"/>
      <c r="B587" s="86"/>
      <c r="C587" s="86"/>
      <c r="D587" s="86"/>
      <c r="E587" s="86"/>
    </row>
    <row r="588" spans="1:5" ht="13">
      <c r="A588" s="86"/>
      <c r="B588" s="86"/>
      <c r="C588" s="86"/>
      <c r="D588" s="86"/>
      <c r="E588" s="86"/>
    </row>
    <row r="589" spans="1:5" ht="13">
      <c r="A589" s="86"/>
      <c r="B589" s="86"/>
      <c r="C589" s="86"/>
      <c r="D589" s="86"/>
      <c r="E589" s="86"/>
    </row>
    <row r="590" spans="1:5" ht="13">
      <c r="A590" s="86"/>
      <c r="B590" s="86"/>
      <c r="C590" s="86"/>
      <c r="D590" s="86"/>
      <c r="E590" s="86"/>
    </row>
    <row r="591" spans="1:5" ht="13">
      <c r="A591" s="86"/>
      <c r="B591" s="86"/>
      <c r="C591" s="86"/>
      <c r="D591" s="86"/>
      <c r="E591" s="86"/>
    </row>
    <row r="592" spans="1:5" ht="13">
      <c r="A592" s="86"/>
      <c r="B592" s="86"/>
      <c r="C592" s="86"/>
      <c r="D592" s="86"/>
      <c r="E592" s="86"/>
    </row>
    <row r="593" spans="1:5" ht="13">
      <c r="A593" s="86"/>
      <c r="B593" s="86"/>
      <c r="C593" s="86"/>
      <c r="D593" s="86"/>
      <c r="E593" s="86"/>
    </row>
    <row r="594" spans="1:5" ht="13">
      <c r="A594" s="86"/>
      <c r="B594" s="86"/>
      <c r="C594" s="86"/>
      <c r="D594" s="86"/>
      <c r="E594" s="86"/>
    </row>
    <row r="595" spans="1:5" ht="13">
      <c r="A595" s="86"/>
      <c r="B595" s="86"/>
      <c r="C595" s="86"/>
      <c r="D595" s="86"/>
      <c r="E595" s="86"/>
    </row>
    <row r="596" spans="1:5" ht="13">
      <c r="A596" s="86"/>
      <c r="B596" s="86"/>
      <c r="C596" s="86"/>
      <c r="D596" s="86"/>
      <c r="E596" s="86"/>
    </row>
    <row r="597" spans="1:5" ht="13">
      <c r="A597" s="86"/>
      <c r="B597" s="86"/>
      <c r="C597" s="86"/>
      <c r="D597" s="86"/>
      <c r="E597" s="86"/>
    </row>
    <row r="598" spans="1:5" ht="13">
      <c r="A598" s="86"/>
      <c r="B598" s="86"/>
      <c r="C598" s="86"/>
      <c r="D598" s="86"/>
      <c r="E598" s="86"/>
    </row>
    <row r="599" spans="1:5" ht="13">
      <c r="A599" s="86"/>
      <c r="B599" s="86"/>
      <c r="C599" s="86"/>
      <c r="D599" s="86"/>
      <c r="E599" s="86"/>
    </row>
    <row r="600" spans="1:5" ht="13">
      <c r="A600" s="86"/>
      <c r="B600" s="86"/>
      <c r="C600" s="86"/>
      <c r="D600" s="86"/>
      <c r="E600" s="86"/>
    </row>
    <row r="601" spans="1:5" ht="13">
      <c r="A601" s="86"/>
      <c r="B601" s="86"/>
      <c r="C601" s="86"/>
      <c r="D601" s="86"/>
      <c r="E601" s="86"/>
    </row>
    <row r="602" spans="1:5" ht="13">
      <c r="A602" s="86"/>
      <c r="B602" s="86"/>
      <c r="C602" s="86"/>
      <c r="D602" s="86"/>
      <c r="E602" s="86"/>
    </row>
    <row r="603" spans="1:5" ht="13">
      <c r="A603" s="86"/>
      <c r="B603" s="86"/>
      <c r="C603" s="86"/>
      <c r="D603" s="86"/>
      <c r="E603" s="86"/>
    </row>
    <row r="604" spans="1:5" ht="13">
      <c r="A604" s="86"/>
      <c r="B604" s="86"/>
      <c r="C604" s="86"/>
      <c r="D604" s="86"/>
      <c r="E604" s="86"/>
    </row>
    <row r="605" spans="1:5" ht="13">
      <c r="A605" s="86"/>
      <c r="B605" s="86"/>
      <c r="C605" s="86"/>
      <c r="D605" s="86"/>
      <c r="E605" s="86"/>
    </row>
    <row r="606" spans="1:5" ht="13">
      <c r="A606" s="86"/>
      <c r="B606" s="86"/>
      <c r="C606" s="86"/>
      <c r="D606" s="86"/>
      <c r="E606" s="86"/>
    </row>
    <row r="607" spans="1:5" ht="13">
      <c r="A607" s="86"/>
      <c r="B607" s="86"/>
      <c r="C607" s="86"/>
      <c r="D607" s="86"/>
      <c r="E607" s="86"/>
    </row>
    <row r="608" spans="1:5" ht="13">
      <c r="A608" s="86"/>
      <c r="B608" s="86"/>
      <c r="C608" s="86"/>
      <c r="D608" s="86"/>
      <c r="E608" s="86"/>
    </row>
    <row r="609" spans="1:5" ht="13">
      <c r="A609" s="86"/>
      <c r="B609" s="86"/>
      <c r="C609" s="86"/>
      <c r="D609" s="86"/>
      <c r="E609" s="86"/>
    </row>
    <row r="610" spans="1:5" ht="13">
      <c r="A610" s="86"/>
      <c r="B610" s="86"/>
      <c r="C610" s="86"/>
      <c r="D610" s="86"/>
      <c r="E610" s="86"/>
    </row>
    <row r="611" spans="1:5" ht="13">
      <c r="A611" s="86"/>
      <c r="B611" s="86"/>
      <c r="C611" s="86"/>
      <c r="D611" s="86"/>
      <c r="E611" s="86"/>
    </row>
    <row r="612" spans="1:5" ht="13">
      <c r="A612" s="86"/>
      <c r="B612" s="86"/>
      <c r="C612" s="86"/>
      <c r="D612" s="86"/>
      <c r="E612" s="86"/>
    </row>
    <row r="613" spans="1:5" ht="13">
      <c r="A613" s="86"/>
      <c r="B613" s="86"/>
      <c r="C613" s="86"/>
      <c r="D613" s="86"/>
      <c r="E613" s="86"/>
    </row>
    <row r="614" spans="1:5" ht="13">
      <c r="A614" s="86"/>
      <c r="B614" s="86"/>
      <c r="C614" s="86"/>
      <c r="D614" s="86"/>
      <c r="E614" s="86"/>
    </row>
    <row r="615" spans="1:5" ht="13">
      <c r="A615" s="86"/>
      <c r="B615" s="86"/>
      <c r="C615" s="86"/>
      <c r="D615" s="86"/>
      <c r="E615" s="86"/>
    </row>
    <row r="616" spans="1:5" ht="13">
      <c r="A616" s="86"/>
      <c r="B616" s="86"/>
      <c r="C616" s="86"/>
      <c r="D616" s="86"/>
      <c r="E616" s="86"/>
    </row>
    <row r="617" spans="1:5" ht="13">
      <c r="A617" s="86"/>
      <c r="B617" s="86"/>
      <c r="C617" s="86"/>
      <c r="D617" s="86"/>
      <c r="E617" s="86"/>
    </row>
    <row r="618" spans="1:5" ht="13">
      <c r="A618" s="86"/>
      <c r="B618" s="86"/>
      <c r="C618" s="86"/>
      <c r="D618" s="86"/>
      <c r="E618" s="86"/>
    </row>
    <row r="619" spans="1:5" ht="13">
      <c r="A619" s="86"/>
      <c r="B619" s="86"/>
      <c r="C619" s="86"/>
      <c r="D619" s="86"/>
      <c r="E619" s="86"/>
    </row>
    <row r="620" spans="1:5" ht="13">
      <c r="A620" s="86"/>
      <c r="B620" s="86"/>
      <c r="C620" s="86"/>
      <c r="D620" s="86"/>
      <c r="E620" s="86"/>
    </row>
    <row r="621" spans="1:5" ht="13">
      <c r="A621" s="86"/>
      <c r="B621" s="86"/>
      <c r="C621" s="86"/>
      <c r="D621" s="86"/>
      <c r="E621" s="86"/>
    </row>
    <row r="622" spans="1:5" ht="13">
      <c r="A622" s="86"/>
      <c r="B622" s="86"/>
      <c r="C622" s="86"/>
      <c r="D622" s="86"/>
      <c r="E622" s="86"/>
    </row>
    <row r="623" spans="1:5" ht="13">
      <c r="A623" s="86"/>
      <c r="B623" s="86"/>
      <c r="C623" s="86"/>
      <c r="D623" s="86"/>
      <c r="E623" s="86"/>
    </row>
    <row r="624" spans="1:5" ht="13">
      <c r="A624" s="86"/>
      <c r="B624" s="86"/>
      <c r="C624" s="86"/>
      <c r="D624" s="86"/>
      <c r="E624" s="86"/>
    </row>
    <row r="625" spans="1:5" ht="13">
      <c r="A625" s="86"/>
      <c r="B625" s="86"/>
      <c r="C625" s="86"/>
      <c r="D625" s="86"/>
      <c r="E625" s="86"/>
    </row>
    <row r="626" spans="1:5" ht="13">
      <c r="A626" s="86"/>
      <c r="B626" s="86"/>
      <c r="C626" s="86"/>
      <c r="D626" s="86"/>
      <c r="E626" s="86"/>
    </row>
    <row r="627" spans="1:5" ht="13">
      <c r="A627" s="86"/>
      <c r="B627" s="86"/>
      <c r="C627" s="86"/>
      <c r="D627" s="86"/>
      <c r="E627" s="86"/>
    </row>
    <row r="628" spans="1:5" ht="13">
      <c r="A628" s="86"/>
      <c r="B628" s="86"/>
      <c r="C628" s="86"/>
      <c r="D628" s="86"/>
      <c r="E628" s="86"/>
    </row>
    <row r="629" spans="1:5" ht="13">
      <c r="A629" s="86"/>
      <c r="B629" s="86"/>
      <c r="C629" s="86"/>
      <c r="D629" s="86"/>
      <c r="E629" s="86"/>
    </row>
    <row r="630" spans="1:5" ht="13">
      <c r="A630" s="86"/>
      <c r="B630" s="86"/>
      <c r="C630" s="86"/>
      <c r="D630" s="86"/>
      <c r="E630" s="86"/>
    </row>
    <row r="631" spans="1:5" ht="13">
      <c r="A631" s="86"/>
      <c r="B631" s="86"/>
      <c r="C631" s="86"/>
      <c r="D631" s="86"/>
      <c r="E631" s="86"/>
    </row>
    <row r="632" spans="1:5" ht="13">
      <c r="A632" s="86"/>
      <c r="B632" s="86"/>
      <c r="C632" s="86"/>
      <c r="D632" s="86"/>
      <c r="E632" s="86"/>
    </row>
    <row r="633" spans="1:5" ht="13">
      <c r="A633" s="86"/>
      <c r="B633" s="86"/>
      <c r="C633" s="86"/>
      <c r="D633" s="86"/>
      <c r="E633" s="86"/>
    </row>
    <row r="634" spans="1:5" ht="13">
      <c r="A634" s="86"/>
      <c r="B634" s="86"/>
      <c r="C634" s="86"/>
      <c r="D634" s="86"/>
      <c r="E634" s="86"/>
    </row>
    <row r="635" spans="1:5" ht="13">
      <c r="A635" s="86"/>
      <c r="B635" s="86"/>
      <c r="C635" s="86"/>
      <c r="D635" s="86"/>
      <c r="E635" s="86"/>
    </row>
    <row r="636" spans="1:5" ht="13">
      <c r="A636" s="86"/>
      <c r="B636" s="86"/>
      <c r="C636" s="86"/>
      <c r="D636" s="86"/>
      <c r="E636" s="86"/>
    </row>
    <row r="637" spans="1:5" ht="13">
      <c r="A637" s="86"/>
      <c r="B637" s="86"/>
      <c r="C637" s="86"/>
      <c r="D637" s="86"/>
      <c r="E637" s="86"/>
    </row>
    <row r="638" spans="1:5" ht="13">
      <c r="A638" s="86"/>
      <c r="B638" s="86"/>
      <c r="C638" s="86"/>
      <c r="D638" s="86"/>
      <c r="E638" s="86"/>
    </row>
    <row r="639" spans="1:5" ht="13">
      <c r="A639" s="86"/>
      <c r="B639" s="86"/>
      <c r="C639" s="86"/>
      <c r="D639" s="86"/>
      <c r="E639" s="86"/>
    </row>
    <row r="640" spans="1:5" ht="13">
      <c r="A640" s="86"/>
      <c r="B640" s="86"/>
      <c r="C640" s="86"/>
      <c r="D640" s="86"/>
      <c r="E640" s="86"/>
    </row>
    <row r="641" spans="1:5" ht="13">
      <c r="A641" s="86"/>
      <c r="B641" s="86"/>
      <c r="C641" s="86"/>
      <c r="D641" s="86"/>
      <c r="E641" s="86"/>
    </row>
    <row r="642" spans="1:5" ht="13">
      <c r="A642" s="86"/>
      <c r="B642" s="86"/>
      <c r="C642" s="86"/>
      <c r="D642" s="86"/>
      <c r="E642" s="86"/>
    </row>
    <row r="643" spans="1:5" ht="13">
      <c r="A643" s="86"/>
      <c r="B643" s="86"/>
      <c r="C643" s="86"/>
      <c r="D643" s="86"/>
      <c r="E643" s="86"/>
    </row>
    <row r="644" spans="1:5" ht="13">
      <c r="A644" s="86"/>
      <c r="B644" s="86"/>
      <c r="C644" s="86"/>
      <c r="D644" s="86"/>
      <c r="E644" s="86"/>
    </row>
    <row r="645" spans="1:5" ht="13">
      <c r="A645" s="86"/>
      <c r="B645" s="86"/>
      <c r="C645" s="86"/>
      <c r="D645" s="86"/>
      <c r="E645" s="86"/>
    </row>
    <row r="646" spans="1:5" ht="13">
      <c r="A646" s="86"/>
      <c r="B646" s="86"/>
      <c r="C646" s="86"/>
      <c r="D646" s="86"/>
      <c r="E646" s="86"/>
    </row>
    <row r="647" spans="1:5" ht="13">
      <c r="A647" s="86"/>
      <c r="B647" s="86"/>
      <c r="C647" s="86"/>
      <c r="D647" s="86"/>
      <c r="E647" s="86"/>
    </row>
    <row r="648" spans="1:5" ht="13">
      <c r="A648" s="86"/>
      <c r="B648" s="86"/>
      <c r="C648" s="86"/>
      <c r="D648" s="86"/>
      <c r="E648" s="86"/>
    </row>
    <row r="649" spans="1:5" ht="13">
      <c r="A649" s="86"/>
      <c r="B649" s="86"/>
      <c r="C649" s="86"/>
      <c r="D649" s="86"/>
      <c r="E649" s="86"/>
    </row>
    <row r="650" spans="1:5" ht="13">
      <c r="A650" s="86"/>
      <c r="B650" s="86"/>
      <c r="C650" s="86"/>
      <c r="D650" s="86"/>
      <c r="E650" s="86"/>
    </row>
    <row r="651" spans="1:5" ht="13">
      <c r="A651" s="86"/>
      <c r="B651" s="86"/>
      <c r="C651" s="86"/>
      <c r="D651" s="86"/>
      <c r="E651" s="86"/>
    </row>
    <row r="652" spans="1:5" ht="13">
      <c r="A652" s="86"/>
      <c r="B652" s="86"/>
      <c r="C652" s="86"/>
      <c r="D652" s="86"/>
      <c r="E652" s="86"/>
    </row>
    <row r="653" spans="1:5" ht="13">
      <c r="A653" s="86"/>
      <c r="B653" s="86"/>
      <c r="C653" s="86"/>
      <c r="D653" s="86"/>
      <c r="E653" s="86"/>
    </row>
    <row r="654" spans="1:5" ht="13">
      <c r="A654" s="86"/>
      <c r="B654" s="86"/>
      <c r="C654" s="86"/>
      <c r="D654" s="86"/>
      <c r="E654" s="86"/>
    </row>
    <row r="655" spans="1:5" ht="13">
      <c r="A655" s="86"/>
      <c r="B655" s="86"/>
      <c r="C655" s="86"/>
      <c r="D655" s="86"/>
      <c r="E655" s="86"/>
    </row>
    <row r="656" spans="1:5" ht="13">
      <c r="A656" s="86"/>
      <c r="B656" s="86"/>
      <c r="C656" s="86"/>
      <c r="D656" s="86"/>
      <c r="E656" s="86"/>
    </row>
    <row r="657" spans="1:5" ht="13">
      <c r="A657" s="86"/>
      <c r="B657" s="86"/>
      <c r="C657" s="86"/>
      <c r="D657" s="86"/>
      <c r="E657" s="86"/>
    </row>
    <row r="658" spans="1:5" ht="13">
      <c r="A658" s="86"/>
      <c r="B658" s="86"/>
      <c r="C658" s="86"/>
      <c r="D658" s="86"/>
      <c r="E658" s="86"/>
    </row>
    <row r="659" spans="1:5" ht="13">
      <c r="A659" s="86"/>
      <c r="B659" s="86"/>
      <c r="C659" s="86"/>
      <c r="D659" s="86"/>
      <c r="E659" s="86"/>
    </row>
    <row r="660" spans="1:5" ht="13">
      <c r="A660" s="86"/>
      <c r="B660" s="86"/>
      <c r="C660" s="86"/>
      <c r="D660" s="86"/>
      <c r="E660" s="86"/>
    </row>
    <row r="661" spans="1:5" ht="13">
      <c r="A661" s="86"/>
      <c r="B661" s="86"/>
      <c r="C661" s="86"/>
      <c r="D661" s="86"/>
      <c r="E661" s="86"/>
    </row>
    <row r="662" spans="1:5" ht="13">
      <c r="A662" s="86"/>
      <c r="B662" s="86"/>
      <c r="C662" s="86"/>
      <c r="D662" s="86"/>
      <c r="E662" s="86"/>
    </row>
    <row r="663" spans="1:5" ht="13">
      <c r="A663" s="86"/>
      <c r="B663" s="86"/>
      <c r="C663" s="86"/>
      <c r="D663" s="86"/>
      <c r="E663" s="86"/>
    </row>
    <row r="664" spans="1:5" ht="13">
      <c r="A664" s="86"/>
      <c r="B664" s="86"/>
      <c r="C664" s="86"/>
      <c r="D664" s="86"/>
      <c r="E664" s="86"/>
    </row>
    <row r="665" spans="1:5" ht="13">
      <c r="A665" s="86"/>
      <c r="B665" s="86"/>
      <c r="C665" s="86"/>
      <c r="D665" s="86"/>
      <c r="E665" s="86"/>
    </row>
    <row r="666" spans="1:5" ht="13">
      <c r="A666" s="86"/>
      <c r="B666" s="86"/>
      <c r="C666" s="86"/>
      <c r="D666" s="86"/>
      <c r="E666" s="86"/>
    </row>
    <row r="667" spans="1:5" ht="13">
      <c r="A667" s="86"/>
      <c r="B667" s="86"/>
      <c r="C667" s="86"/>
      <c r="D667" s="86"/>
      <c r="E667" s="86"/>
    </row>
    <row r="668" spans="1:5" ht="13">
      <c r="A668" s="86"/>
      <c r="B668" s="86"/>
      <c r="C668" s="86"/>
      <c r="D668" s="86"/>
      <c r="E668" s="86"/>
    </row>
    <row r="669" spans="1:5" ht="13">
      <c r="A669" s="86"/>
      <c r="B669" s="86"/>
      <c r="C669" s="86"/>
      <c r="D669" s="86"/>
      <c r="E669" s="86"/>
    </row>
    <row r="670" spans="1:5" ht="13">
      <c r="A670" s="86"/>
      <c r="B670" s="86"/>
      <c r="C670" s="86"/>
      <c r="D670" s="86"/>
      <c r="E670" s="86"/>
    </row>
    <row r="671" spans="1:5" ht="13">
      <c r="A671" s="86"/>
      <c r="B671" s="86"/>
      <c r="C671" s="86"/>
      <c r="D671" s="86"/>
      <c r="E671" s="86"/>
    </row>
    <row r="672" spans="1:5" ht="13">
      <c r="A672" s="86"/>
      <c r="B672" s="86"/>
      <c r="C672" s="86"/>
      <c r="D672" s="86"/>
      <c r="E672" s="86"/>
    </row>
    <row r="673" spans="1:5" ht="13">
      <c r="A673" s="86"/>
      <c r="B673" s="86"/>
      <c r="C673" s="86"/>
      <c r="D673" s="86"/>
      <c r="E673" s="86"/>
    </row>
    <row r="674" spans="1:5" ht="13">
      <c r="A674" s="86"/>
      <c r="B674" s="86"/>
      <c r="C674" s="86"/>
      <c r="D674" s="86"/>
      <c r="E674" s="86"/>
    </row>
    <row r="675" spans="1:5" ht="13">
      <c r="A675" s="86"/>
      <c r="B675" s="86"/>
      <c r="C675" s="86"/>
      <c r="D675" s="86"/>
      <c r="E675" s="86"/>
    </row>
    <row r="676" spans="1:5" ht="13">
      <c r="A676" s="86"/>
      <c r="B676" s="86"/>
      <c r="C676" s="86"/>
      <c r="D676" s="86"/>
      <c r="E676" s="86"/>
    </row>
    <row r="677" spans="1:5" ht="13">
      <c r="A677" s="86"/>
      <c r="B677" s="86"/>
      <c r="C677" s="86"/>
      <c r="D677" s="86"/>
      <c r="E677" s="86"/>
    </row>
    <row r="678" spans="1:5" ht="13">
      <c r="A678" s="86"/>
      <c r="B678" s="86"/>
      <c r="C678" s="86"/>
      <c r="D678" s="86"/>
      <c r="E678" s="86"/>
    </row>
    <row r="679" spans="1:5" ht="13">
      <c r="A679" s="86"/>
      <c r="B679" s="86"/>
      <c r="C679" s="86"/>
      <c r="D679" s="86"/>
      <c r="E679" s="86"/>
    </row>
    <row r="680" spans="1:5" ht="13">
      <c r="A680" s="86"/>
      <c r="B680" s="86"/>
      <c r="C680" s="86"/>
      <c r="D680" s="86"/>
      <c r="E680" s="86"/>
    </row>
    <row r="681" spans="1:5" ht="13">
      <c r="A681" s="86"/>
      <c r="B681" s="86"/>
      <c r="C681" s="86"/>
      <c r="D681" s="86"/>
      <c r="E681" s="86"/>
    </row>
    <row r="682" spans="1:5" ht="13">
      <c r="A682" s="86"/>
      <c r="B682" s="86"/>
      <c r="C682" s="86"/>
      <c r="D682" s="86"/>
      <c r="E682" s="86"/>
    </row>
    <row r="683" spans="1:5" ht="13">
      <c r="A683" s="86"/>
      <c r="B683" s="86"/>
      <c r="C683" s="86"/>
      <c r="D683" s="86"/>
      <c r="E683" s="86"/>
    </row>
    <row r="684" spans="1:5" ht="13">
      <c r="A684" s="86"/>
      <c r="B684" s="86"/>
      <c r="C684" s="86"/>
      <c r="D684" s="86"/>
      <c r="E684" s="86"/>
    </row>
    <row r="685" spans="1:5" ht="13">
      <c r="A685" s="86"/>
      <c r="B685" s="86"/>
      <c r="C685" s="86"/>
      <c r="D685" s="86"/>
      <c r="E685" s="86"/>
    </row>
    <row r="686" spans="1:5" ht="13">
      <c r="A686" s="86"/>
      <c r="B686" s="86"/>
      <c r="C686" s="86"/>
      <c r="D686" s="86"/>
      <c r="E686" s="86"/>
    </row>
    <row r="687" spans="1:5" ht="13">
      <c r="A687" s="86"/>
      <c r="B687" s="86"/>
      <c r="C687" s="86"/>
      <c r="D687" s="86"/>
      <c r="E687" s="86"/>
    </row>
    <row r="688" spans="1:5" ht="13">
      <c r="A688" s="86"/>
      <c r="B688" s="86"/>
      <c r="C688" s="86"/>
      <c r="D688" s="86"/>
      <c r="E688" s="86"/>
    </row>
    <row r="689" spans="1:5" ht="13">
      <c r="A689" s="86"/>
      <c r="B689" s="86"/>
      <c r="C689" s="86"/>
      <c r="D689" s="86"/>
      <c r="E689" s="86"/>
    </row>
    <row r="690" spans="1:5" ht="13">
      <c r="A690" s="86"/>
      <c r="B690" s="86"/>
      <c r="C690" s="86"/>
      <c r="D690" s="86"/>
      <c r="E690" s="86"/>
    </row>
    <row r="691" spans="1:5" ht="13">
      <c r="A691" s="86"/>
      <c r="B691" s="86"/>
      <c r="C691" s="86"/>
      <c r="D691" s="86"/>
      <c r="E691" s="86"/>
    </row>
    <row r="692" spans="1:5" ht="13">
      <c r="A692" s="86"/>
      <c r="B692" s="86"/>
      <c r="C692" s="86"/>
      <c r="D692" s="86"/>
      <c r="E692" s="86"/>
    </row>
    <row r="693" spans="1:5" ht="13">
      <c r="A693" s="86"/>
      <c r="B693" s="86"/>
      <c r="C693" s="86"/>
      <c r="D693" s="86"/>
      <c r="E693" s="86"/>
    </row>
    <row r="694" spans="1:5" ht="13">
      <c r="A694" s="86"/>
      <c r="B694" s="86"/>
      <c r="C694" s="86"/>
      <c r="D694" s="86"/>
      <c r="E694" s="86"/>
    </row>
    <row r="695" spans="1:5" ht="13">
      <c r="A695" s="86"/>
      <c r="B695" s="86"/>
      <c r="C695" s="86"/>
      <c r="D695" s="86"/>
      <c r="E695" s="86"/>
    </row>
    <row r="696" spans="1:5" ht="13">
      <c r="A696" s="86"/>
      <c r="B696" s="86"/>
      <c r="C696" s="86"/>
      <c r="D696" s="86"/>
      <c r="E696" s="86"/>
    </row>
    <row r="697" spans="1:5" ht="13">
      <c r="A697" s="86"/>
      <c r="B697" s="86"/>
      <c r="C697" s="86"/>
      <c r="D697" s="86"/>
      <c r="E697" s="86"/>
    </row>
    <row r="698" spans="1:5" ht="13">
      <c r="A698" s="86"/>
      <c r="B698" s="86"/>
      <c r="C698" s="86"/>
      <c r="D698" s="86"/>
      <c r="E698" s="86"/>
    </row>
    <row r="699" spans="1:5" ht="13">
      <c r="A699" s="86"/>
      <c r="B699" s="86"/>
      <c r="C699" s="86"/>
      <c r="D699" s="86"/>
      <c r="E699" s="86"/>
    </row>
    <row r="700" spans="1:5" ht="13">
      <c r="A700" s="86"/>
      <c r="B700" s="86"/>
      <c r="C700" s="86"/>
      <c r="D700" s="86"/>
      <c r="E700" s="86"/>
    </row>
    <row r="701" spans="1:5" ht="13">
      <c r="A701" s="86"/>
      <c r="B701" s="86"/>
      <c r="C701" s="86"/>
      <c r="D701" s="86"/>
      <c r="E701" s="86"/>
    </row>
    <row r="702" spans="1:5" ht="13">
      <c r="A702" s="86"/>
      <c r="B702" s="86"/>
      <c r="C702" s="86"/>
      <c r="D702" s="86"/>
      <c r="E702" s="86"/>
    </row>
    <row r="703" spans="1:5" ht="13">
      <c r="A703" s="86"/>
      <c r="B703" s="86"/>
      <c r="C703" s="86"/>
      <c r="D703" s="86"/>
      <c r="E703" s="86"/>
    </row>
    <row r="704" spans="1:5" ht="13">
      <c r="A704" s="86"/>
      <c r="B704" s="86"/>
      <c r="C704" s="86"/>
      <c r="D704" s="86"/>
      <c r="E704" s="86"/>
    </row>
    <row r="705" spans="1:5" ht="13">
      <c r="A705" s="86"/>
      <c r="B705" s="86"/>
      <c r="C705" s="86"/>
      <c r="D705" s="86"/>
      <c r="E705" s="86"/>
    </row>
    <row r="706" spans="1:5" ht="13">
      <c r="A706" s="86"/>
      <c r="B706" s="86"/>
      <c r="C706" s="86"/>
      <c r="D706" s="86"/>
      <c r="E706" s="86"/>
    </row>
    <row r="707" spans="1:5" ht="13">
      <c r="A707" s="86"/>
      <c r="B707" s="86"/>
      <c r="C707" s="86"/>
      <c r="D707" s="86"/>
      <c r="E707" s="86"/>
    </row>
    <row r="708" spans="1:5" ht="13">
      <c r="A708" s="86"/>
      <c r="B708" s="86"/>
      <c r="C708" s="86"/>
      <c r="D708" s="86"/>
      <c r="E708" s="86"/>
    </row>
    <row r="709" spans="1:5" ht="13">
      <c r="A709" s="86"/>
      <c r="B709" s="86"/>
      <c r="C709" s="86"/>
      <c r="D709" s="86"/>
      <c r="E709" s="86"/>
    </row>
    <row r="710" spans="1:5" ht="13">
      <c r="A710" s="86"/>
      <c r="B710" s="86"/>
      <c r="C710" s="86"/>
      <c r="D710" s="86"/>
      <c r="E710" s="86"/>
    </row>
    <row r="711" spans="1:5" ht="13">
      <c r="A711" s="86"/>
      <c r="B711" s="86"/>
      <c r="C711" s="86"/>
      <c r="D711" s="86"/>
      <c r="E711" s="86"/>
    </row>
    <row r="712" spans="1:5" ht="13">
      <c r="A712" s="86"/>
      <c r="B712" s="86"/>
      <c r="C712" s="86"/>
      <c r="D712" s="86"/>
      <c r="E712" s="86"/>
    </row>
    <row r="713" spans="1:5" ht="13">
      <c r="A713" s="86"/>
      <c r="B713" s="86"/>
      <c r="C713" s="86"/>
      <c r="D713" s="86"/>
      <c r="E713" s="86"/>
    </row>
    <row r="714" spans="1:5" ht="13">
      <c r="A714" s="86"/>
      <c r="B714" s="86"/>
      <c r="C714" s="86"/>
      <c r="D714" s="86"/>
      <c r="E714" s="86"/>
    </row>
    <row r="715" spans="1:5" ht="13">
      <c r="A715" s="86"/>
      <c r="B715" s="86"/>
      <c r="C715" s="86"/>
      <c r="D715" s="86"/>
      <c r="E715" s="86"/>
    </row>
    <row r="716" spans="1:5" ht="13">
      <c r="A716" s="86"/>
      <c r="B716" s="86"/>
      <c r="C716" s="86"/>
      <c r="D716" s="86"/>
      <c r="E716" s="86"/>
    </row>
    <row r="717" spans="1:5" ht="13">
      <c r="A717" s="86"/>
      <c r="B717" s="86"/>
      <c r="C717" s="86"/>
      <c r="D717" s="86"/>
      <c r="E717" s="86"/>
    </row>
    <row r="718" spans="1:5" ht="13">
      <c r="A718" s="86"/>
      <c r="B718" s="86"/>
      <c r="C718" s="86"/>
      <c r="D718" s="86"/>
      <c r="E718" s="86"/>
    </row>
    <row r="719" spans="1:5" ht="13">
      <c r="A719" s="86"/>
      <c r="B719" s="86"/>
      <c r="C719" s="86"/>
      <c r="D719" s="86"/>
      <c r="E719" s="86"/>
    </row>
    <row r="720" spans="1:5" ht="13">
      <c r="A720" s="86"/>
      <c r="B720" s="86"/>
      <c r="C720" s="86"/>
      <c r="D720" s="86"/>
      <c r="E720" s="86"/>
    </row>
    <row r="721" spans="1:5" ht="13">
      <c r="A721" s="86"/>
      <c r="B721" s="86"/>
      <c r="C721" s="86"/>
      <c r="D721" s="86"/>
      <c r="E721" s="86"/>
    </row>
    <row r="722" spans="1:5" ht="13">
      <c r="A722" s="86"/>
      <c r="B722" s="86"/>
      <c r="C722" s="86"/>
      <c r="D722" s="86"/>
      <c r="E722" s="86"/>
    </row>
    <row r="723" spans="1:5" ht="13">
      <c r="A723" s="86"/>
      <c r="B723" s="86"/>
      <c r="C723" s="86"/>
      <c r="D723" s="86"/>
      <c r="E723" s="86"/>
    </row>
    <row r="724" spans="1:5" ht="13">
      <c r="A724" s="86"/>
      <c r="B724" s="86"/>
      <c r="C724" s="86"/>
      <c r="D724" s="86"/>
      <c r="E724" s="86"/>
    </row>
    <row r="725" spans="1:5" ht="13">
      <c r="A725" s="86"/>
      <c r="B725" s="86"/>
      <c r="C725" s="86"/>
      <c r="D725" s="86"/>
      <c r="E725" s="86"/>
    </row>
    <row r="726" spans="1:5" ht="13">
      <c r="A726" s="86"/>
      <c r="B726" s="86"/>
      <c r="C726" s="86"/>
      <c r="D726" s="86"/>
      <c r="E726" s="86"/>
    </row>
    <row r="727" spans="1:5" ht="13">
      <c r="A727" s="86"/>
      <c r="B727" s="86"/>
      <c r="C727" s="86"/>
      <c r="D727" s="86"/>
      <c r="E727" s="86"/>
    </row>
    <row r="728" spans="1:5" ht="13">
      <c r="A728" s="86"/>
      <c r="B728" s="86"/>
      <c r="C728" s="86"/>
      <c r="D728" s="86"/>
      <c r="E728" s="86"/>
    </row>
    <row r="729" spans="1:5" ht="13">
      <c r="A729" s="86"/>
      <c r="B729" s="86"/>
      <c r="C729" s="86"/>
      <c r="D729" s="86"/>
      <c r="E729" s="86"/>
    </row>
    <row r="730" spans="1:5" ht="13">
      <c r="A730" s="86"/>
      <c r="B730" s="86"/>
      <c r="C730" s="86"/>
      <c r="D730" s="86"/>
      <c r="E730" s="86"/>
    </row>
    <row r="731" spans="1:5" ht="13">
      <c r="A731" s="86"/>
      <c r="B731" s="86"/>
      <c r="C731" s="86"/>
      <c r="D731" s="86"/>
      <c r="E731" s="86"/>
    </row>
    <row r="732" spans="1:5" ht="13">
      <c r="A732" s="86"/>
      <c r="B732" s="86"/>
      <c r="C732" s="86"/>
      <c r="D732" s="86"/>
      <c r="E732" s="86"/>
    </row>
    <row r="733" spans="1:5" ht="13">
      <c r="A733" s="86"/>
      <c r="B733" s="86"/>
      <c r="C733" s="86"/>
      <c r="D733" s="86"/>
      <c r="E733" s="86"/>
    </row>
    <row r="734" spans="1:5" ht="13">
      <c r="A734" s="86"/>
      <c r="B734" s="86"/>
      <c r="C734" s="86"/>
      <c r="D734" s="86"/>
      <c r="E734" s="86"/>
    </row>
    <row r="735" spans="1:5" ht="13">
      <c r="A735" s="86"/>
      <c r="B735" s="86"/>
      <c r="C735" s="86"/>
      <c r="D735" s="86"/>
      <c r="E735" s="86"/>
    </row>
    <row r="736" spans="1:5" ht="13">
      <c r="A736" s="86"/>
      <c r="B736" s="86"/>
      <c r="C736" s="86"/>
      <c r="D736" s="86"/>
      <c r="E736" s="86"/>
    </row>
    <row r="737" spans="1:5" ht="13">
      <c r="A737" s="86"/>
      <c r="B737" s="86"/>
      <c r="C737" s="86"/>
      <c r="D737" s="86"/>
      <c r="E737" s="86"/>
    </row>
    <row r="738" spans="1:5" ht="13">
      <c r="A738" s="86"/>
      <c r="B738" s="86"/>
      <c r="C738" s="86"/>
      <c r="D738" s="86"/>
      <c r="E738" s="86"/>
    </row>
    <row r="739" spans="1:5" ht="13">
      <c r="A739" s="86"/>
      <c r="B739" s="86"/>
      <c r="C739" s="86"/>
      <c r="D739" s="86"/>
      <c r="E739" s="86"/>
    </row>
    <row r="740" spans="1:5" ht="13">
      <c r="A740" s="86"/>
      <c r="B740" s="86"/>
      <c r="C740" s="86"/>
      <c r="D740" s="86"/>
      <c r="E740" s="86"/>
    </row>
    <row r="741" spans="1:5" ht="13">
      <c r="A741" s="86"/>
      <c r="B741" s="86"/>
      <c r="C741" s="86"/>
      <c r="D741" s="86"/>
      <c r="E741" s="86"/>
    </row>
    <row r="742" spans="1:5" ht="13">
      <c r="A742" s="86"/>
      <c r="B742" s="86"/>
      <c r="C742" s="86"/>
      <c r="D742" s="86"/>
      <c r="E742" s="86"/>
    </row>
    <row r="743" spans="1:5" ht="13">
      <c r="A743" s="86"/>
      <c r="B743" s="86"/>
      <c r="C743" s="86"/>
      <c r="D743" s="86"/>
      <c r="E743" s="86"/>
    </row>
    <row r="744" spans="1:5" ht="13">
      <c r="A744" s="86"/>
      <c r="B744" s="86"/>
      <c r="C744" s="86"/>
      <c r="D744" s="86"/>
      <c r="E744" s="86"/>
    </row>
    <row r="745" spans="1:5" ht="13">
      <c r="A745" s="86"/>
      <c r="B745" s="86"/>
      <c r="C745" s="86"/>
      <c r="D745" s="86"/>
      <c r="E745" s="86"/>
    </row>
    <row r="746" spans="1:5" ht="13">
      <c r="A746" s="86"/>
      <c r="B746" s="86"/>
      <c r="C746" s="86"/>
      <c r="D746" s="86"/>
      <c r="E746" s="86"/>
    </row>
    <row r="747" spans="1:5" ht="13">
      <c r="A747" s="86"/>
      <c r="B747" s="86"/>
      <c r="C747" s="86"/>
      <c r="D747" s="86"/>
      <c r="E747" s="86"/>
    </row>
    <row r="748" spans="1:5" ht="13">
      <c r="A748" s="86"/>
      <c r="B748" s="86"/>
      <c r="C748" s="86"/>
      <c r="D748" s="86"/>
      <c r="E748" s="86"/>
    </row>
    <row r="749" spans="1:5" ht="13">
      <c r="A749" s="86"/>
      <c r="B749" s="86"/>
      <c r="C749" s="86"/>
      <c r="D749" s="86"/>
      <c r="E749" s="86"/>
    </row>
    <row r="750" spans="1:5" ht="13">
      <c r="A750" s="86"/>
      <c r="B750" s="86"/>
      <c r="C750" s="86"/>
      <c r="D750" s="86"/>
      <c r="E750" s="86"/>
    </row>
    <row r="751" spans="1:5" ht="13">
      <c r="A751" s="86"/>
      <c r="B751" s="86"/>
      <c r="C751" s="86"/>
      <c r="D751" s="86"/>
      <c r="E751" s="86"/>
    </row>
    <row r="752" spans="1:5" ht="13">
      <c r="A752" s="86"/>
      <c r="B752" s="86"/>
      <c r="C752" s="86"/>
      <c r="D752" s="86"/>
      <c r="E752" s="86"/>
    </row>
    <row r="753" spans="1:5" ht="13">
      <c r="A753" s="86"/>
      <c r="B753" s="86"/>
      <c r="C753" s="86"/>
      <c r="D753" s="86"/>
      <c r="E753" s="86"/>
    </row>
    <row r="754" spans="1:5" ht="13">
      <c r="A754" s="86"/>
      <c r="B754" s="86"/>
      <c r="C754" s="86"/>
      <c r="D754" s="86"/>
      <c r="E754" s="86"/>
    </row>
    <row r="755" spans="1:5" ht="13">
      <c r="A755" s="86"/>
      <c r="B755" s="86"/>
      <c r="C755" s="86"/>
      <c r="D755" s="86"/>
      <c r="E755" s="86"/>
    </row>
    <row r="756" spans="1:5" ht="13">
      <c r="A756" s="86"/>
      <c r="B756" s="86"/>
      <c r="C756" s="86"/>
      <c r="D756" s="86"/>
      <c r="E756" s="86"/>
    </row>
    <row r="757" spans="1:5" ht="13">
      <c r="A757" s="86"/>
      <c r="B757" s="86"/>
      <c r="C757" s="86"/>
      <c r="D757" s="86"/>
      <c r="E757" s="86"/>
    </row>
    <row r="758" spans="1:5" ht="13">
      <c r="A758" s="86"/>
      <c r="B758" s="86"/>
      <c r="C758" s="86"/>
      <c r="D758" s="86"/>
      <c r="E758" s="86"/>
    </row>
    <row r="759" spans="1:5" ht="13">
      <c r="A759" s="86"/>
      <c r="B759" s="86"/>
      <c r="C759" s="86"/>
      <c r="D759" s="86"/>
      <c r="E759" s="86"/>
    </row>
    <row r="760" spans="1:5" ht="13">
      <c r="A760" s="86"/>
      <c r="B760" s="86"/>
      <c r="C760" s="86"/>
      <c r="D760" s="86"/>
      <c r="E760" s="86"/>
    </row>
    <row r="761" spans="1:5" ht="13">
      <c r="A761" s="86"/>
      <c r="B761" s="86"/>
      <c r="C761" s="86"/>
      <c r="D761" s="86"/>
      <c r="E761" s="86"/>
    </row>
    <row r="762" spans="1:5" ht="13">
      <c r="A762" s="86"/>
      <c r="B762" s="86"/>
      <c r="C762" s="86"/>
      <c r="D762" s="86"/>
      <c r="E762" s="86"/>
    </row>
    <row r="763" spans="1:5" ht="13">
      <c r="A763" s="86"/>
      <c r="B763" s="86"/>
      <c r="C763" s="86"/>
      <c r="D763" s="86"/>
      <c r="E763" s="86"/>
    </row>
    <row r="764" spans="1:5" ht="13">
      <c r="A764" s="86"/>
      <c r="B764" s="86"/>
      <c r="C764" s="86"/>
      <c r="D764" s="86"/>
      <c r="E764" s="86"/>
    </row>
    <row r="765" spans="1:5" ht="13">
      <c r="A765" s="86"/>
      <c r="B765" s="86"/>
      <c r="C765" s="86"/>
      <c r="D765" s="86"/>
      <c r="E765" s="86"/>
    </row>
    <row r="766" spans="1:5" ht="13">
      <c r="A766" s="86"/>
      <c r="B766" s="86"/>
      <c r="C766" s="86"/>
      <c r="D766" s="86"/>
      <c r="E766" s="86"/>
    </row>
    <row r="767" spans="1:5" ht="13">
      <c r="A767" s="86"/>
      <c r="B767" s="86"/>
      <c r="C767" s="86"/>
      <c r="D767" s="86"/>
      <c r="E767" s="86"/>
    </row>
    <row r="768" spans="1:5" ht="13">
      <c r="A768" s="86"/>
      <c r="B768" s="86"/>
      <c r="C768" s="86"/>
      <c r="D768" s="86"/>
      <c r="E768" s="86"/>
    </row>
    <row r="769" spans="1:5" ht="13">
      <c r="A769" s="86"/>
      <c r="B769" s="86"/>
      <c r="C769" s="86"/>
      <c r="D769" s="86"/>
      <c r="E769" s="86"/>
    </row>
    <row r="770" spans="1:5" ht="13">
      <c r="A770" s="86"/>
      <c r="B770" s="86"/>
      <c r="C770" s="86"/>
      <c r="D770" s="86"/>
      <c r="E770" s="86"/>
    </row>
    <row r="771" spans="1:5" ht="13">
      <c r="A771" s="86"/>
      <c r="B771" s="86"/>
      <c r="C771" s="86"/>
      <c r="D771" s="86"/>
      <c r="E771" s="86"/>
    </row>
    <row r="772" spans="1:5" ht="13">
      <c r="A772" s="86"/>
      <c r="B772" s="86"/>
      <c r="C772" s="86"/>
      <c r="D772" s="86"/>
      <c r="E772" s="86"/>
    </row>
    <row r="773" spans="1:5" ht="13">
      <c r="A773" s="86"/>
      <c r="B773" s="86"/>
      <c r="C773" s="86"/>
      <c r="D773" s="86"/>
      <c r="E773" s="86"/>
    </row>
    <row r="774" spans="1:5" ht="13">
      <c r="A774" s="86"/>
      <c r="B774" s="86"/>
      <c r="C774" s="86"/>
      <c r="D774" s="86"/>
      <c r="E774" s="86"/>
    </row>
    <row r="775" spans="1:5" ht="13">
      <c r="A775" s="86"/>
      <c r="B775" s="86"/>
      <c r="C775" s="86"/>
      <c r="D775" s="86"/>
      <c r="E775" s="86"/>
    </row>
    <row r="776" spans="1:5" ht="13">
      <c r="A776" s="86"/>
      <c r="B776" s="86"/>
      <c r="C776" s="86"/>
      <c r="D776" s="86"/>
      <c r="E776" s="86"/>
    </row>
    <row r="777" spans="1:5" ht="13">
      <c r="A777" s="86"/>
      <c r="B777" s="86"/>
      <c r="C777" s="86"/>
      <c r="D777" s="86"/>
      <c r="E777" s="86"/>
    </row>
    <row r="778" spans="1:5" ht="13">
      <c r="A778" s="86"/>
      <c r="B778" s="86"/>
      <c r="C778" s="86"/>
      <c r="D778" s="86"/>
      <c r="E778" s="86"/>
    </row>
    <row r="779" spans="1:5" ht="13">
      <c r="A779" s="86"/>
      <c r="B779" s="86"/>
      <c r="C779" s="86"/>
      <c r="D779" s="86"/>
      <c r="E779" s="86"/>
    </row>
    <row r="780" spans="1:5" ht="13">
      <c r="A780" s="86"/>
      <c r="B780" s="86"/>
      <c r="C780" s="86"/>
      <c r="D780" s="86"/>
      <c r="E780" s="86"/>
    </row>
    <row r="781" spans="1:5" ht="13">
      <c r="A781" s="86"/>
      <c r="B781" s="86"/>
      <c r="C781" s="86"/>
      <c r="D781" s="86"/>
      <c r="E781" s="86"/>
    </row>
    <row r="782" spans="1:5" ht="13">
      <c r="A782" s="86"/>
      <c r="B782" s="86"/>
      <c r="C782" s="86"/>
      <c r="D782" s="86"/>
      <c r="E782" s="86"/>
    </row>
    <row r="783" spans="1:5" ht="13">
      <c r="A783" s="86"/>
      <c r="B783" s="86"/>
      <c r="C783" s="86"/>
      <c r="D783" s="86"/>
      <c r="E783" s="86"/>
    </row>
    <row r="784" spans="1:5" ht="13">
      <c r="A784" s="86"/>
      <c r="B784" s="86"/>
      <c r="C784" s="86"/>
      <c r="D784" s="86"/>
      <c r="E784" s="86"/>
    </row>
    <row r="785" spans="1:5" ht="13">
      <c r="A785" s="86"/>
      <c r="B785" s="86"/>
      <c r="C785" s="86"/>
      <c r="D785" s="86"/>
      <c r="E785" s="86"/>
    </row>
    <row r="786" spans="1:5" ht="13">
      <c r="A786" s="86"/>
      <c r="B786" s="86"/>
      <c r="C786" s="86"/>
      <c r="D786" s="86"/>
      <c r="E786" s="86"/>
    </row>
    <row r="787" spans="1:5" ht="13">
      <c r="A787" s="86"/>
      <c r="B787" s="86"/>
      <c r="C787" s="86"/>
      <c r="D787" s="86"/>
      <c r="E787" s="86"/>
    </row>
    <row r="788" spans="1:5" ht="13">
      <c r="A788" s="86"/>
      <c r="B788" s="86"/>
      <c r="C788" s="86"/>
      <c r="D788" s="86"/>
      <c r="E788" s="86"/>
    </row>
    <row r="789" spans="1:5" ht="13">
      <c r="A789" s="86"/>
      <c r="B789" s="86"/>
      <c r="C789" s="86"/>
      <c r="D789" s="86"/>
      <c r="E789" s="86"/>
    </row>
    <row r="790" spans="1:5" ht="13">
      <c r="A790" s="86"/>
      <c r="B790" s="86"/>
      <c r="C790" s="86"/>
      <c r="D790" s="86"/>
      <c r="E790" s="86"/>
    </row>
    <row r="791" spans="1:5" ht="13">
      <c r="A791" s="86"/>
      <c r="B791" s="86"/>
      <c r="C791" s="86"/>
      <c r="D791" s="86"/>
      <c r="E791" s="86"/>
    </row>
    <row r="792" spans="1:5" ht="13">
      <c r="A792" s="86"/>
      <c r="B792" s="86"/>
      <c r="C792" s="86"/>
      <c r="D792" s="86"/>
      <c r="E792" s="86"/>
    </row>
    <row r="793" spans="1:5" ht="13">
      <c r="A793" s="86"/>
      <c r="B793" s="86"/>
      <c r="C793" s="86"/>
      <c r="D793" s="86"/>
      <c r="E793" s="86"/>
    </row>
    <row r="794" spans="1:5" ht="13">
      <c r="A794" s="86"/>
      <c r="B794" s="86"/>
      <c r="C794" s="86"/>
      <c r="D794" s="86"/>
      <c r="E794" s="86"/>
    </row>
    <row r="795" spans="1:5" ht="13">
      <c r="A795" s="86"/>
      <c r="B795" s="86"/>
      <c r="C795" s="86"/>
      <c r="D795" s="86"/>
      <c r="E795" s="86"/>
    </row>
    <row r="796" spans="1:5" ht="13">
      <c r="A796" s="86"/>
      <c r="B796" s="86"/>
      <c r="C796" s="86"/>
      <c r="D796" s="86"/>
      <c r="E796" s="86"/>
    </row>
    <row r="797" spans="1:5" ht="13">
      <c r="A797" s="86"/>
      <c r="B797" s="86"/>
      <c r="C797" s="86"/>
      <c r="D797" s="86"/>
      <c r="E797" s="86"/>
    </row>
    <row r="798" spans="1:5" ht="13">
      <c r="A798" s="86"/>
      <c r="B798" s="86"/>
      <c r="C798" s="86"/>
      <c r="D798" s="86"/>
      <c r="E798" s="86"/>
    </row>
    <row r="799" spans="1:5" ht="13">
      <c r="A799" s="86"/>
      <c r="B799" s="86"/>
      <c r="C799" s="86"/>
      <c r="D799" s="86"/>
      <c r="E799" s="86"/>
    </row>
    <row r="800" spans="1:5" ht="13">
      <c r="A800" s="86"/>
      <c r="B800" s="86"/>
      <c r="C800" s="86"/>
      <c r="D800" s="86"/>
      <c r="E800" s="86"/>
    </row>
    <row r="801" spans="1:5" ht="13">
      <c r="A801" s="86"/>
      <c r="B801" s="86"/>
      <c r="C801" s="86"/>
      <c r="D801" s="86"/>
      <c r="E801" s="86"/>
    </row>
    <row r="802" spans="1:5" ht="13">
      <c r="A802" s="86"/>
      <c r="B802" s="86"/>
      <c r="C802" s="86"/>
      <c r="D802" s="86"/>
      <c r="E802" s="86"/>
    </row>
    <row r="803" spans="1:5" ht="13">
      <c r="A803" s="86"/>
      <c r="B803" s="86"/>
      <c r="C803" s="86"/>
      <c r="D803" s="86"/>
      <c r="E803" s="86"/>
    </row>
    <row r="804" spans="1:5" ht="13">
      <c r="A804" s="86"/>
      <c r="B804" s="86"/>
      <c r="C804" s="86"/>
      <c r="D804" s="86"/>
      <c r="E804" s="86"/>
    </row>
    <row r="805" spans="1:5" ht="13">
      <c r="A805" s="86"/>
      <c r="B805" s="86"/>
      <c r="C805" s="86"/>
      <c r="D805" s="86"/>
      <c r="E805" s="86"/>
    </row>
    <row r="806" spans="1:5" ht="13">
      <c r="A806" s="86"/>
      <c r="B806" s="86"/>
      <c r="C806" s="86"/>
      <c r="D806" s="86"/>
      <c r="E806" s="86"/>
    </row>
    <row r="807" spans="1:5" ht="13">
      <c r="A807" s="86"/>
      <c r="B807" s="86"/>
      <c r="C807" s="86"/>
      <c r="D807" s="86"/>
      <c r="E807" s="86"/>
    </row>
    <row r="808" spans="1:5" ht="13">
      <c r="A808" s="86"/>
      <c r="B808" s="86"/>
      <c r="C808" s="86"/>
      <c r="D808" s="86"/>
      <c r="E808" s="86"/>
    </row>
    <row r="809" spans="1:5" ht="13">
      <c r="A809" s="86"/>
      <c r="B809" s="86"/>
      <c r="C809" s="86"/>
      <c r="D809" s="86"/>
      <c r="E809" s="86"/>
    </row>
    <row r="810" spans="1:5" ht="13">
      <c r="A810" s="86"/>
      <c r="B810" s="86"/>
      <c r="C810" s="86"/>
      <c r="D810" s="86"/>
      <c r="E810" s="86"/>
    </row>
    <row r="811" spans="1:5" ht="13">
      <c r="A811" s="86"/>
      <c r="B811" s="86"/>
      <c r="C811" s="86"/>
      <c r="D811" s="86"/>
      <c r="E811" s="86"/>
    </row>
    <row r="812" spans="1:5" ht="13">
      <c r="A812" s="86"/>
      <c r="B812" s="86"/>
      <c r="C812" s="86"/>
      <c r="D812" s="86"/>
      <c r="E812" s="86"/>
    </row>
    <row r="813" spans="1:5" ht="13">
      <c r="A813" s="86"/>
      <c r="B813" s="86"/>
      <c r="C813" s="86"/>
      <c r="D813" s="86"/>
      <c r="E813" s="86"/>
    </row>
    <row r="814" spans="1:5" ht="13">
      <c r="A814" s="86"/>
      <c r="B814" s="86"/>
      <c r="C814" s="86"/>
      <c r="D814" s="86"/>
      <c r="E814" s="86"/>
    </row>
    <row r="815" spans="1:5" ht="13">
      <c r="A815" s="86"/>
      <c r="B815" s="86"/>
      <c r="C815" s="86"/>
      <c r="D815" s="86"/>
      <c r="E815" s="86"/>
    </row>
    <row r="816" spans="1:5" ht="13">
      <c r="A816" s="86"/>
      <c r="B816" s="86"/>
      <c r="C816" s="86"/>
      <c r="D816" s="86"/>
      <c r="E816" s="86"/>
    </row>
    <row r="817" spans="1:5" ht="13">
      <c r="A817" s="86"/>
      <c r="B817" s="86"/>
      <c r="C817" s="86"/>
      <c r="D817" s="86"/>
      <c r="E817" s="86"/>
    </row>
    <row r="818" spans="1:5" ht="13">
      <c r="A818" s="86"/>
      <c r="B818" s="86"/>
      <c r="C818" s="86"/>
      <c r="D818" s="86"/>
      <c r="E818" s="86"/>
    </row>
    <row r="819" spans="1:5" ht="13">
      <c r="A819" s="86"/>
      <c r="B819" s="86"/>
      <c r="C819" s="86"/>
      <c r="D819" s="86"/>
      <c r="E819" s="86"/>
    </row>
    <row r="820" spans="1:5" ht="13">
      <c r="A820" s="86"/>
      <c r="B820" s="86"/>
      <c r="C820" s="86"/>
      <c r="D820" s="86"/>
      <c r="E820" s="86"/>
    </row>
    <row r="821" spans="1:5" ht="13">
      <c r="A821" s="86"/>
      <c r="B821" s="86"/>
      <c r="C821" s="86"/>
      <c r="D821" s="86"/>
      <c r="E821" s="86"/>
    </row>
    <row r="822" spans="1:5" ht="13">
      <c r="A822" s="86"/>
      <c r="B822" s="86"/>
      <c r="C822" s="86"/>
      <c r="D822" s="86"/>
      <c r="E822" s="86"/>
    </row>
    <row r="823" spans="1:5" ht="13">
      <c r="A823" s="86"/>
      <c r="B823" s="86"/>
      <c r="C823" s="86"/>
      <c r="D823" s="86"/>
      <c r="E823" s="86"/>
    </row>
    <row r="824" spans="1:5" ht="13">
      <c r="A824" s="86"/>
      <c r="B824" s="86"/>
      <c r="C824" s="86"/>
      <c r="D824" s="86"/>
      <c r="E824" s="86"/>
    </row>
    <row r="825" spans="1:5" ht="13">
      <c r="A825" s="86"/>
      <c r="B825" s="86"/>
      <c r="C825" s="86"/>
      <c r="D825" s="86"/>
      <c r="E825" s="86"/>
    </row>
    <row r="826" spans="1:5" ht="13">
      <c r="A826" s="86"/>
      <c r="B826" s="86"/>
      <c r="C826" s="86"/>
      <c r="D826" s="86"/>
      <c r="E826" s="86"/>
    </row>
    <row r="827" spans="1:5" ht="13">
      <c r="A827" s="86"/>
      <c r="B827" s="86"/>
      <c r="C827" s="86"/>
      <c r="D827" s="86"/>
      <c r="E827" s="86"/>
    </row>
    <row r="828" spans="1:5" ht="13">
      <c r="A828" s="86"/>
      <c r="B828" s="86"/>
      <c r="C828" s="86"/>
      <c r="D828" s="86"/>
      <c r="E828" s="86"/>
    </row>
    <row r="829" spans="1:5" ht="13">
      <c r="A829" s="86"/>
      <c r="B829" s="86"/>
      <c r="C829" s="86"/>
      <c r="D829" s="86"/>
      <c r="E829" s="86"/>
    </row>
    <row r="830" spans="1:5" ht="13">
      <c r="A830" s="86"/>
      <c r="B830" s="86"/>
      <c r="C830" s="86"/>
      <c r="D830" s="86"/>
      <c r="E830" s="86"/>
    </row>
    <row r="831" spans="1:5" ht="13">
      <c r="A831" s="86"/>
      <c r="B831" s="86"/>
      <c r="C831" s="86"/>
      <c r="D831" s="86"/>
      <c r="E831" s="86"/>
    </row>
    <row r="832" spans="1:5" ht="13">
      <c r="A832" s="86"/>
      <c r="B832" s="86"/>
      <c r="C832" s="86"/>
      <c r="D832" s="86"/>
      <c r="E832" s="86"/>
    </row>
    <row r="833" spans="1:5" ht="13">
      <c r="A833" s="86"/>
      <c r="B833" s="86"/>
      <c r="C833" s="86"/>
      <c r="D833" s="86"/>
      <c r="E833" s="86"/>
    </row>
    <row r="834" spans="1:5" ht="13">
      <c r="A834" s="86"/>
      <c r="B834" s="86"/>
      <c r="C834" s="86"/>
      <c r="D834" s="86"/>
      <c r="E834" s="86"/>
    </row>
    <row r="835" spans="1:5" ht="13">
      <c r="A835" s="86"/>
      <c r="B835" s="86"/>
      <c r="C835" s="86"/>
      <c r="D835" s="86"/>
      <c r="E835" s="86"/>
    </row>
    <row r="836" spans="1:5" ht="13">
      <c r="A836" s="86"/>
      <c r="B836" s="86"/>
      <c r="C836" s="86"/>
      <c r="D836" s="86"/>
      <c r="E836" s="86"/>
    </row>
    <row r="837" spans="1:5" ht="13">
      <c r="A837" s="86"/>
      <c r="B837" s="86"/>
      <c r="C837" s="86"/>
      <c r="D837" s="86"/>
      <c r="E837" s="86"/>
    </row>
    <row r="838" spans="1:5" ht="13">
      <c r="A838" s="86"/>
      <c r="B838" s="86"/>
      <c r="C838" s="86"/>
      <c r="D838" s="86"/>
      <c r="E838" s="86"/>
    </row>
    <row r="839" spans="1:5" ht="13">
      <c r="A839" s="86"/>
      <c r="B839" s="86"/>
      <c r="C839" s="86"/>
      <c r="D839" s="86"/>
      <c r="E839" s="86"/>
    </row>
    <row r="840" spans="1:5" ht="13">
      <c r="A840" s="86"/>
      <c r="B840" s="86"/>
      <c r="C840" s="86"/>
      <c r="D840" s="86"/>
      <c r="E840" s="86"/>
    </row>
    <row r="841" spans="1:5" ht="13">
      <c r="A841" s="86"/>
      <c r="B841" s="86"/>
      <c r="C841" s="86"/>
      <c r="D841" s="86"/>
      <c r="E841" s="86"/>
    </row>
    <row r="842" spans="1:5" ht="13">
      <c r="A842" s="86"/>
      <c r="B842" s="86"/>
      <c r="C842" s="86"/>
      <c r="D842" s="86"/>
      <c r="E842" s="86"/>
    </row>
    <row r="843" spans="1:5" ht="13">
      <c r="A843" s="86"/>
      <c r="B843" s="86"/>
      <c r="C843" s="86"/>
      <c r="D843" s="86"/>
      <c r="E843" s="86"/>
    </row>
    <row r="844" spans="1:5" ht="13">
      <c r="A844" s="86"/>
      <c r="B844" s="86"/>
      <c r="C844" s="86"/>
      <c r="D844" s="86"/>
      <c r="E844" s="86"/>
    </row>
    <row r="845" spans="1:5" ht="13">
      <c r="A845" s="86"/>
      <c r="B845" s="86"/>
      <c r="C845" s="86"/>
      <c r="D845" s="86"/>
      <c r="E845" s="86"/>
    </row>
    <row r="846" spans="1:5" ht="13">
      <c r="A846" s="86"/>
      <c r="B846" s="86"/>
      <c r="C846" s="86"/>
      <c r="D846" s="86"/>
      <c r="E846" s="86"/>
    </row>
    <row r="847" spans="1:5" ht="13">
      <c r="A847" s="86"/>
      <c r="B847" s="86"/>
      <c r="C847" s="86"/>
      <c r="D847" s="86"/>
      <c r="E847" s="86"/>
    </row>
    <row r="848" spans="1:5" ht="13">
      <c r="A848" s="86"/>
      <c r="B848" s="86"/>
      <c r="C848" s="86"/>
      <c r="D848" s="86"/>
      <c r="E848" s="86"/>
    </row>
    <row r="849" spans="1:5" ht="13">
      <c r="A849" s="86"/>
      <c r="B849" s="86"/>
      <c r="C849" s="86"/>
      <c r="D849" s="86"/>
      <c r="E849" s="86"/>
    </row>
    <row r="850" spans="1:5" ht="13">
      <c r="A850" s="86"/>
      <c r="B850" s="86"/>
      <c r="C850" s="86"/>
      <c r="D850" s="86"/>
      <c r="E850" s="86"/>
    </row>
    <row r="851" spans="1:5" ht="13">
      <c r="A851" s="86"/>
      <c r="B851" s="86"/>
      <c r="C851" s="86"/>
      <c r="D851" s="86"/>
      <c r="E851" s="86"/>
    </row>
    <row r="852" spans="1:5" ht="13">
      <c r="A852" s="86"/>
      <c r="B852" s="86"/>
      <c r="C852" s="86"/>
      <c r="D852" s="86"/>
      <c r="E852" s="86"/>
    </row>
    <row r="853" spans="1:5" ht="13">
      <c r="A853" s="86"/>
      <c r="B853" s="86"/>
      <c r="C853" s="86"/>
      <c r="D853" s="86"/>
      <c r="E853" s="86"/>
    </row>
    <row r="854" spans="1:5" ht="13">
      <c r="A854" s="86"/>
      <c r="B854" s="86"/>
      <c r="C854" s="86"/>
      <c r="D854" s="86"/>
      <c r="E854" s="86"/>
    </row>
    <row r="855" spans="1:5" ht="13">
      <c r="A855" s="86"/>
      <c r="B855" s="86"/>
      <c r="C855" s="86"/>
      <c r="D855" s="86"/>
      <c r="E855" s="86"/>
    </row>
    <row r="856" spans="1:5" ht="13">
      <c r="A856" s="86"/>
      <c r="B856" s="86"/>
      <c r="C856" s="86"/>
      <c r="D856" s="86"/>
      <c r="E856" s="86"/>
    </row>
    <row r="857" spans="1:5" ht="13">
      <c r="A857" s="86"/>
      <c r="B857" s="86"/>
      <c r="C857" s="86"/>
      <c r="D857" s="86"/>
      <c r="E857" s="86"/>
    </row>
    <row r="858" spans="1:5" ht="13">
      <c r="A858" s="86"/>
      <c r="B858" s="86"/>
      <c r="C858" s="86"/>
      <c r="D858" s="86"/>
      <c r="E858" s="86"/>
    </row>
    <row r="859" spans="1:5" ht="13">
      <c r="A859" s="86"/>
      <c r="B859" s="86"/>
      <c r="C859" s="86"/>
      <c r="D859" s="86"/>
      <c r="E859" s="86"/>
    </row>
    <row r="860" spans="1:5" ht="13">
      <c r="A860" s="86"/>
      <c r="B860" s="86"/>
      <c r="C860" s="86"/>
      <c r="D860" s="86"/>
      <c r="E860" s="86"/>
    </row>
    <row r="861" spans="1:5" ht="13">
      <c r="A861" s="86"/>
      <c r="B861" s="86"/>
      <c r="C861" s="86"/>
      <c r="D861" s="86"/>
      <c r="E861" s="86"/>
    </row>
    <row r="862" spans="1:5" ht="13">
      <c r="A862" s="86"/>
      <c r="B862" s="86"/>
      <c r="C862" s="86"/>
      <c r="D862" s="86"/>
      <c r="E862" s="86"/>
    </row>
    <row r="863" spans="1:5" ht="13">
      <c r="A863" s="86"/>
      <c r="B863" s="86"/>
      <c r="C863" s="86"/>
      <c r="D863" s="86"/>
      <c r="E863" s="86"/>
    </row>
    <row r="864" spans="1:5" ht="13">
      <c r="A864" s="86"/>
      <c r="B864" s="86"/>
      <c r="C864" s="86"/>
      <c r="D864" s="86"/>
      <c r="E864" s="86"/>
    </row>
    <row r="865" spans="1:5" ht="13">
      <c r="A865" s="86"/>
      <c r="B865" s="86"/>
      <c r="C865" s="86"/>
      <c r="D865" s="86"/>
      <c r="E865" s="86"/>
    </row>
    <row r="866" spans="1:5" ht="13">
      <c r="A866" s="86"/>
      <c r="B866" s="86"/>
      <c r="C866" s="86"/>
      <c r="D866" s="86"/>
      <c r="E866" s="86"/>
    </row>
    <row r="867" spans="1:5" ht="13">
      <c r="A867" s="86"/>
      <c r="B867" s="86"/>
      <c r="C867" s="86"/>
      <c r="D867" s="86"/>
      <c r="E867" s="86"/>
    </row>
    <row r="868" spans="1:5" ht="13">
      <c r="A868" s="86"/>
      <c r="B868" s="86"/>
      <c r="C868" s="86"/>
      <c r="D868" s="86"/>
      <c r="E868" s="86"/>
    </row>
    <row r="869" spans="1:5" ht="13">
      <c r="A869" s="86"/>
      <c r="B869" s="86"/>
      <c r="C869" s="86"/>
      <c r="D869" s="86"/>
      <c r="E869" s="86"/>
    </row>
    <row r="870" spans="1:5" ht="13">
      <c r="A870" s="86"/>
      <c r="B870" s="86"/>
      <c r="C870" s="86"/>
      <c r="D870" s="86"/>
      <c r="E870" s="86"/>
    </row>
    <row r="871" spans="1:5" ht="13">
      <c r="A871" s="86"/>
      <c r="B871" s="86"/>
      <c r="C871" s="86"/>
      <c r="D871" s="86"/>
      <c r="E871" s="86"/>
    </row>
    <row r="872" spans="1:5" ht="13">
      <c r="A872" s="86"/>
      <c r="B872" s="86"/>
      <c r="C872" s="86"/>
      <c r="D872" s="86"/>
      <c r="E872" s="86"/>
    </row>
    <row r="873" spans="1:5" ht="13">
      <c r="A873" s="86"/>
      <c r="B873" s="86"/>
      <c r="C873" s="86"/>
      <c r="D873" s="86"/>
      <c r="E873" s="86"/>
    </row>
    <row r="874" spans="1:5" ht="13">
      <c r="A874" s="86"/>
      <c r="B874" s="86"/>
      <c r="C874" s="86"/>
      <c r="D874" s="86"/>
      <c r="E874" s="86"/>
    </row>
    <row r="875" spans="1:5" ht="13">
      <c r="A875" s="86"/>
      <c r="B875" s="86"/>
      <c r="C875" s="86"/>
      <c r="D875" s="86"/>
      <c r="E875" s="86"/>
    </row>
    <row r="876" spans="1:5" ht="13">
      <c r="A876" s="86"/>
      <c r="B876" s="86"/>
      <c r="C876" s="86"/>
      <c r="D876" s="86"/>
      <c r="E876" s="86"/>
    </row>
    <row r="877" spans="1:5" ht="13">
      <c r="A877" s="86"/>
      <c r="B877" s="86"/>
      <c r="C877" s="86"/>
      <c r="D877" s="86"/>
      <c r="E877" s="86"/>
    </row>
    <row r="878" spans="1:5" ht="13">
      <c r="A878" s="86"/>
      <c r="B878" s="86"/>
      <c r="C878" s="86"/>
      <c r="D878" s="86"/>
      <c r="E878" s="86"/>
    </row>
    <row r="879" spans="1:5" ht="13">
      <c r="A879" s="86"/>
      <c r="B879" s="86"/>
      <c r="C879" s="86"/>
      <c r="D879" s="86"/>
      <c r="E879" s="86"/>
    </row>
    <row r="880" spans="1:5" ht="13">
      <c r="A880" s="86"/>
      <c r="B880" s="86"/>
      <c r="C880" s="86"/>
      <c r="D880" s="86"/>
      <c r="E880" s="86"/>
    </row>
    <row r="881" spans="1:5" ht="13">
      <c r="A881" s="86"/>
      <c r="B881" s="86"/>
      <c r="C881" s="86"/>
      <c r="D881" s="86"/>
      <c r="E881" s="86"/>
    </row>
    <row r="882" spans="1:5" ht="13">
      <c r="A882" s="86"/>
      <c r="B882" s="86"/>
      <c r="C882" s="86"/>
      <c r="D882" s="86"/>
      <c r="E882" s="86"/>
    </row>
    <row r="883" spans="1:5" ht="13">
      <c r="A883" s="86"/>
      <c r="B883" s="86"/>
      <c r="C883" s="86"/>
      <c r="D883" s="86"/>
      <c r="E883" s="86"/>
    </row>
    <row r="884" spans="1:5" ht="13">
      <c r="A884" s="86"/>
      <c r="B884" s="86"/>
      <c r="C884" s="86"/>
      <c r="D884" s="86"/>
      <c r="E884" s="86"/>
    </row>
    <row r="885" spans="1:5" ht="13">
      <c r="A885" s="86"/>
      <c r="B885" s="86"/>
      <c r="C885" s="86"/>
      <c r="D885" s="86"/>
      <c r="E885" s="86"/>
    </row>
    <row r="886" spans="1:5" ht="13">
      <c r="A886" s="86"/>
      <c r="B886" s="86"/>
      <c r="C886" s="86"/>
      <c r="D886" s="86"/>
      <c r="E886" s="86"/>
    </row>
    <row r="887" spans="1:5" ht="13">
      <c r="A887" s="86"/>
      <c r="B887" s="86"/>
      <c r="C887" s="86"/>
      <c r="D887" s="86"/>
      <c r="E887" s="86"/>
    </row>
    <row r="888" spans="1:5" ht="13">
      <c r="A888" s="86"/>
      <c r="B888" s="86"/>
      <c r="C888" s="86"/>
      <c r="D888" s="86"/>
      <c r="E888" s="86"/>
    </row>
    <row r="889" spans="1:5" ht="13">
      <c r="A889" s="86"/>
      <c r="B889" s="86"/>
      <c r="C889" s="86"/>
      <c r="D889" s="86"/>
      <c r="E889" s="86"/>
    </row>
    <row r="890" spans="1:5" ht="13">
      <c r="A890" s="86"/>
      <c r="B890" s="86"/>
      <c r="C890" s="86"/>
      <c r="D890" s="86"/>
      <c r="E890" s="86"/>
    </row>
    <row r="891" spans="1:5" ht="13">
      <c r="A891" s="86"/>
      <c r="B891" s="86"/>
      <c r="C891" s="86"/>
      <c r="D891" s="86"/>
      <c r="E891" s="86"/>
    </row>
    <row r="892" spans="1:5" ht="13">
      <c r="A892" s="86"/>
      <c r="B892" s="86"/>
      <c r="C892" s="86"/>
      <c r="D892" s="86"/>
      <c r="E892" s="86"/>
    </row>
    <row r="893" spans="1:5" ht="13">
      <c r="A893" s="86"/>
      <c r="B893" s="86"/>
      <c r="C893" s="86"/>
      <c r="D893" s="86"/>
      <c r="E893" s="86"/>
    </row>
    <row r="894" spans="1:5" ht="13">
      <c r="A894" s="86"/>
      <c r="B894" s="86"/>
      <c r="C894" s="86"/>
      <c r="D894" s="86"/>
      <c r="E894" s="86"/>
    </row>
    <row r="895" spans="1:5" ht="13">
      <c r="A895" s="86"/>
      <c r="B895" s="86"/>
      <c r="C895" s="86"/>
      <c r="D895" s="86"/>
      <c r="E895" s="86"/>
    </row>
    <row r="896" spans="1:5" ht="13">
      <c r="A896" s="86"/>
      <c r="B896" s="86"/>
      <c r="C896" s="86"/>
      <c r="D896" s="86"/>
      <c r="E896" s="86"/>
    </row>
    <row r="897" spans="1:5" ht="13">
      <c r="A897" s="86"/>
      <c r="B897" s="86"/>
      <c r="C897" s="86"/>
      <c r="D897" s="86"/>
      <c r="E897" s="86"/>
    </row>
    <row r="898" spans="1:5" ht="13">
      <c r="A898" s="86"/>
      <c r="B898" s="86"/>
      <c r="C898" s="86"/>
      <c r="D898" s="86"/>
      <c r="E898" s="86"/>
    </row>
    <row r="899" spans="1:5" ht="13">
      <c r="A899" s="86"/>
      <c r="B899" s="86"/>
      <c r="C899" s="86"/>
      <c r="D899" s="86"/>
      <c r="E899" s="86"/>
    </row>
    <row r="900" spans="1:5" ht="13">
      <c r="A900" s="86"/>
      <c r="B900" s="86"/>
      <c r="C900" s="86"/>
      <c r="D900" s="86"/>
      <c r="E900" s="86"/>
    </row>
    <row r="901" spans="1:5" ht="13">
      <c r="A901" s="86"/>
      <c r="B901" s="86"/>
      <c r="C901" s="86"/>
      <c r="D901" s="86"/>
      <c r="E901" s="86"/>
    </row>
    <row r="902" spans="1:5" ht="13">
      <c r="A902" s="86"/>
      <c r="B902" s="86"/>
      <c r="C902" s="86"/>
      <c r="D902" s="86"/>
      <c r="E902" s="86"/>
    </row>
    <row r="903" spans="1:5" ht="13">
      <c r="A903" s="86"/>
      <c r="B903" s="86"/>
      <c r="C903" s="86"/>
      <c r="D903" s="86"/>
      <c r="E903" s="86"/>
    </row>
    <row r="904" spans="1:5" ht="13">
      <c r="A904" s="86"/>
      <c r="B904" s="86"/>
      <c r="C904" s="86"/>
      <c r="D904" s="86"/>
      <c r="E904" s="86"/>
    </row>
    <row r="905" spans="1:5" ht="13">
      <c r="A905" s="86"/>
      <c r="B905" s="86"/>
      <c r="C905" s="86"/>
      <c r="D905" s="86"/>
      <c r="E905" s="86"/>
    </row>
    <row r="906" spans="1:5" ht="13">
      <c r="A906" s="86"/>
      <c r="B906" s="86"/>
      <c r="C906" s="86"/>
      <c r="D906" s="86"/>
      <c r="E906" s="86"/>
    </row>
    <row r="907" spans="1:5" ht="13">
      <c r="A907" s="86"/>
      <c r="B907" s="86"/>
      <c r="C907" s="86"/>
      <c r="D907" s="86"/>
      <c r="E907" s="86"/>
    </row>
    <row r="908" spans="1:5" ht="13">
      <c r="A908" s="86"/>
      <c r="B908" s="86"/>
      <c r="C908" s="86"/>
      <c r="D908" s="86"/>
      <c r="E908" s="86"/>
    </row>
    <row r="909" spans="1:5" ht="13">
      <c r="A909" s="86"/>
      <c r="B909" s="86"/>
      <c r="C909" s="86"/>
      <c r="D909" s="86"/>
      <c r="E909" s="86"/>
    </row>
    <row r="910" spans="1:5" ht="13">
      <c r="A910" s="86"/>
      <c r="B910" s="86"/>
      <c r="C910" s="86"/>
      <c r="D910" s="86"/>
      <c r="E910" s="86"/>
    </row>
    <row r="911" spans="1:5" ht="13">
      <c r="A911" s="86"/>
      <c r="B911" s="86"/>
      <c r="C911" s="86"/>
      <c r="D911" s="86"/>
      <c r="E911" s="86"/>
    </row>
    <row r="912" spans="1:5" ht="13">
      <c r="A912" s="86"/>
      <c r="B912" s="86"/>
      <c r="C912" s="86"/>
      <c r="D912" s="86"/>
      <c r="E912" s="86"/>
    </row>
    <row r="913" spans="1:5" ht="13">
      <c r="A913" s="86"/>
      <c r="B913" s="86"/>
      <c r="C913" s="86"/>
      <c r="D913" s="86"/>
      <c r="E913" s="86"/>
    </row>
    <row r="914" spans="1:5" ht="13">
      <c r="A914" s="86"/>
      <c r="B914" s="86"/>
      <c r="C914" s="86"/>
      <c r="D914" s="86"/>
      <c r="E914" s="86"/>
    </row>
    <row r="915" spans="1:5" ht="13">
      <c r="A915" s="86"/>
      <c r="B915" s="86"/>
      <c r="C915" s="86"/>
      <c r="D915" s="86"/>
      <c r="E915" s="86"/>
    </row>
    <row r="916" spans="1:5" ht="13">
      <c r="A916" s="86"/>
      <c r="B916" s="86"/>
      <c r="C916" s="86"/>
      <c r="D916" s="86"/>
      <c r="E916" s="86"/>
    </row>
    <row r="917" spans="1:5" ht="13">
      <c r="A917" s="86"/>
      <c r="B917" s="86"/>
      <c r="C917" s="86"/>
      <c r="D917" s="86"/>
      <c r="E917" s="86"/>
    </row>
    <row r="918" spans="1:5" ht="13">
      <c r="A918" s="86"/>
      <c r="B918" s="86"/>
      <c r="C918" s="86"/>
      <c r="D918" s="86"/>
      <c r="E918" s="86"/>
    </row>
    <row r="919" spans="1:5" ht="13">
      <c r="A919" s="86"/>
      <c r="B919" s="86"/>
      <c r="C919" s="86"/>
      <c r="D919" s="86"/>
      <c r="E919" s="86"/>
    </row>
    <row r="920" spans="1:5" ht="13">
      <c r="A920" s="86"/>
      <c r="B920" s="86"/>
      <c r="C920" s="86"/>
      <c r="D920" s="86"/>
      <c r="E920" s="86"/>
    </row>
    <row r="921" spans="1:5" ht="13">
      <c r="A921" s="86"/>
      <c r="B921" s="86"/>
      <c r="C921" s="86"/>
      <c r="D921" s="86"/>
      <c r="E921" s="86"/>
    </row>
    <row r="922" spans="1:5" ht="13">
      <c r="A922" s="86"/>
      <c r="B922" s="86"/>
      <c r="C922" s="86"/>
      <c r="D922" s="86"/>
      <c r="E922" s="86"/>
    </row>
    <row r="923" spans="1:5" ht="13">
      <c r="A923" s="86"/>
      <c r="B923" s="86"/>
      <c r="C923" s="86"/>
      <c r="D923" s="86"/>
      <c r="E923" s="86"/>
    </row>
    <row r="924" spans="1:5" ht="13">
      <c r="A924" s="86"/>
      <c r="B924" s="86"/>
      <c r="C924" s="86"/>
      <c r="D924" s="86"/>
      <c r="E924" s="86"/>
    </row>
    <row r="925" spans="1:5" ht="13">
      <c r="A925" s="86"/>
      <c r="B925" s="86"/>
      <c r="C925" s="86"/>
      <c r="D925" s="86"/>
      <c r="E925" s="86"/>
    </row>
    <row r="926" spans="1:5" ht="13">
      <c r="A926" s="86"/>
      <c r="B926" s="86"/>
      <c r="C926" s="86"/>
      <c r="D926" s="86"/>
      <c r="E926" s="86"/>
    </row>
    <row r="927" spans="1:5" ht="13">
      <c r="A927" s="86"/>
      <c r="B927" s="86"/>
      <c r="C927" s="86"/>
      <c r="D927" s="86"/>
      <c r="E927" s="86"/>
    </row>
    <row r="928" spans="1:5" ht="13">
      <c r="A928" s="86"/>
      <c r="B928" s="86"/>
      <c r="C928" s="86"/>
      <c r="D928" s="86"/>
      <c r="E928" s="86"/>
    </row>
    <row r="929" spans="1:5" ht="13">
      <c r="A929" s="86"/>
      <c r="B929" s="86"/>
      <c r="C929" s="86"/>
      <c r="D929" s="86"/>
      <c r="E929" s="86"/>
    </row>
    <row r="930" spans="1:5" ht="13">
      <c r="A930" s="86"/>
      <c r="B930" s="86"/>
      <c r="C930" s="86"/>
      <c r="D930" s="86"/>
      <c r="E930" s="86"/>
    </row>
    <row r="931" spans="1:5" ht="13">
      <c r="A931" s="86"/>
      <c r="B931" s="86"/>
      <c r="C931" s="86"/>
      <c r="D931" s="86"/>
      <c r="E931" s="86"/>
    </row>
    <row r="932" spans="1:5" ht="13">
      <c r="A932" s="86"/>
      <c r="B932" s="86"/>
      <c r="C932" s="86"/>
      <c r="D932" s="86"/>
      <c r="E932" s="86"/>
    </row>
    <row r="933" spans="1:5" ht="13">
      <c r="A933" s="86"/>
      <c r="B933" s="86"/>
      <c r="C933" s="86"/>
      <c r="D933" s="86"/>
      <c r="E933" s="86"/>
    </row>
    <row r="934" spans="1:5" ht="13">
      <c r="A934" s="86"/>
      <c r="B934" s="86"/>
      <c r="C934" s="86"/>
      <c r="D934" s="86"/>
      <c r="E934" s="86"/>
    </row>
    <row r="935" spans="1:5" ht="13">
      <c r="A935" s="86"/>
      <c r="B935" s="86"/>
      <c r="C935" s="86"/>
      <c r="D935" s="86"/>
      <c r="E935" s="86"/>
    </row>
    <row r="936" spans="1:5" ht="13">
      <c r="A936" s="86"/>
      <c r="B936" s="86"/>
      <c r="C936" s="86"/>
      <c r="D936" s="86"/>
      <c r="E936" s="86"/>
    </row>
    <row r="937" spans="1:5" ht="13">
      <c r="A937" s="86"/>
      <c r="B937" s="86"/>
      <c r="C937" s="86"/>
      <c r="D937" s="86"/>
      <c r="E937" s="86"/>
    </row>
    <row r="938" spans="1:5" ht="13">
      <c r="A938" s="86"/>
      <c r="B938" s="86"/>
      <c r="C938" s="86"/>
      <c r="D938" s="86"/>
      <c r="E938" s="86"/>
    </row>
    <row r="939" spans="1:5" ht="13">
      <c r="A939" s="86"/>
      <c r="B939" s="86"/>
      <c r="C939" s="86"/>
      <c r="D939" s="86"/>
      <c r="E939" s="86"/>
    </row>
    <row r="940" spans="1:5" ht="13">
      <c r="A940" s="86"/>
      <c r="B940" s="86"/>
      <c r="C940" s="86"/>
      <c r="D940" s="86"/>
      <c r="E940" s="86"/>
    </row>
    <row r="941" spans="1:5" ht="13">
      <c r="A941" s="86"/>
      <c r="B941" s="86"/>
      <c r="C941" s="86"/>
      <c r="D941" s="86"/>
      <c r="E941" s="86"/>
    </row>
    <row r="942" spans="1:5" ht="13">
      <c r="A942" s="86"/>
      <c r="B942" s="86"/>
      <c r="C942" s="86"/>
      <c r="D942" s="86"/>
      <c r="E942" s="86"/>
    </row>
    <row r="943" spans="1:5" ht="13">
      <c r="A943" s="86"/>
      <c r="B943" s="86"/>
      <c r="C943" s="86"/>
      <c r="D943" s="86"/>
      <c r="E943" s="86"/>
    </row>
    <row r="944" spans="1:5" ht="13">
      <c r="A944" s="86"/>
      <c r="B944" s="86"/>
      <c r="C944" s="86"/>
      <c r="D944" s="86"/>
      <c r="E944" s="86"/>
    </row>
    <row r="945" spans="1:5" ht="13">
      <c r="A945" s="86"/>
      <c r="B945" s="86"/>
      <c r="C945" s="86"/>
      <c r="D945" s="86"/>
      <c r="E945" s="86"/>
    </row>
    <row r="946" spans="1:5" ht="13">
      <c r="A946" s="86"/>
      <c r="B946" s="86"/>
      <c r="C946" s="86"/>
      <c r="D946" s="86"/>
      <c r="E946" s="86"/>
    </row>
    <row r="947" spans="1:5" ht="13">
      <c r="A947" s="86"/>
      <c r="B947" s="86"/>
      <c r="C947" s="86"/>
      <c r="D947" s="86"/>
      <c r="E947" s="86"/>
    </row>
    <row r="948" spans="1:5" ht="13">
      <c r="A948" s="86"/>
      <c r="B948" s="86"/>
      <c r="C948" s="86"/>
      <c r="D948" s="86"/>
      <c r="E948" s="86"/>
    </row>
    <row r="949" spans="1:5" ht="13">
      <c r="A949" s="86"/>
      <c r="B949" s="86"/>
      <c r="C949" s="86"/>
      <c r="D949" s="86"/>
      <c r="E949" s="86"/>
    </row>
    <row r="950" spans="1:5" ht="13">
      <c r="A950" s="86"/>
      <c r="B950" s="86"/>
      <c r="C950" s="86"/>
      <c r="D950" s="86"/>
      <c r="E950" s="86"/>
    </row>
    <row r="951" spans="1:5" ht="13">
      <c r="A951" s="86"/>
      <c r="B951" s="86"/>
      <c r="C951" s="86"/>
      <c r="D951" s="86"/>
      <c r="E951" s="86"/>
    </row>
  </sheetData>
  <mergeCells count="1">
    <mergeCell ref="A1:E1"/>
  </mergeCells>
  <dataValidations count="1">
    <dataValidation type="list" allowBlank="1" showErrorMessage="1" sqref="E3:E52" xr:uid="{DB0865E0-935E-F142-8E63-3109BF170EE2}">
      <formula1>"Local Coverage Data Viewing and Downloading,National Coverage Data Viewing and Downloading,Synthesis,Other Resources"</formula1>
    </dataValidation>
  </dataValidations>
  <hyperlinks>
    <hyperlink ref="B3" r:id="rId1" xr:uid="{39A42807-20C4-0449-AA64-4A671127DFF4}"/>
    <hyperlink ref="B4" r:id="rId2" xr:uid="{115FB919-A456-BB4D-9DBB-F73A87B5F281}"/>
    <hyperlink ref="B5" r:id="rId3" xr:uid="{A96FF100-6B99-4F4E-8012-563FCD4FA071}"/>
    <hyperlink ref="B6" r:id="rId4" xr:uid="{C5F9E203-5017-304C-83BB-F2CB350730AB}"/>
    <hyperlink ref="B7" r:id="rId5" xr:uid="{096A3184-5060-E346-A057-29C7C2EAA546}"/>
    <hyperlink ref="B8" r:id="rId6" xr:uid="{E87A7783-E637-8046-8A71-96A0D1A012BB}"/>
    <hyperlink ref="B9" r:id="rId7" xr:uid="{09D60588-4865-4A40-B838-30BFAD64282E}"/>
    <hyperlink ref="B10" r:id="rId8" xr:uid="{5AB01680-64B6-DB49-AE78-EFE43CFB184B}"/>
    <hyperlink ref="B11" r:id="rId9" xr:uid="{4F954589-8085-4C48-90F0-BF641E393EE2}"/>
    <hyperlink ref="B12" r:id="rId10" xr:uid="{E9D80472-8CC0-5548-AE8C-FE58C5A5EEC9}"/>
    <hyperlink ref="B13" r:id="rId11" xr:uid="{53720FD3-060B-5949-BAC9-46BF3A47F802}"/>
    <hyperlink ref="B14" r:id="rId12" xr:uid="{DA5813E1-30C8-A54B-BB65-3DB624AEAE8F}"/>
    <hyperlink ref="B15" r:id="rId13" xr:uid="{305EE580-C9D8-1A44-A574-12F229633E03}"/>
    <hyperlink ref="B16" r:id="rId14" location="year=1932&amp;map=8.08/29.995/-91.51" xr:uid="{79C3392B-8125-A44F-AAC4-7BEE69E21482}"/>
    <hyperlink ref="B17" r:id="rId15" xr:uid="{96C02B4B-5E80-5A48-A0E0-A991A1683962}"/>
    <hyperlink ref="B18" r:id="rId16" xr:uid="{3E7471E4-123A-9D43-B0CF-03CECA06F541}"/>
    <hyperlink ref="B19" r:id="rId17" xr:uid="{2A3BD8AD-E59D-8147-89FD-C812ED10A226}"/>
    <hyperlink ref="B20" r:id="rId18" xr:uid="{2A3CBBE5-0A48-8447-A50B-0F91A500EEF8}"/>
    <hyperlink ref="B21" r:id="rId19" xr:uid="{8E4EA4E4-F444-A443-94D5-38512556656C}"/>
    <hyperlink ref="B22" r:id="rId20" xr:uid="{54F66591-54D9-3240-BF07-C17C808EFB5A}"/>
    <hyperlink ref="B23" r:id="rId21" xr:uid="{1D17D2D6-EF4A-5C4C-8EFD-AEC4DE93B505}"/>
    <hyperlink ref="B24" r:id="rId22" xr:uid="{0228411F-5795-B646-8CD5-60B5FBDE23BB}"/>
    <hyperlink ref="B25" r:id="rId23" xr:uid="{86297087-B2DC-5148-96E2-679DDC665433}"/>
    <hyperlink ref="B26" r:id="rId24" xr:uid="{BFBAD8D9-F6D3-4D48-B738-C2395C22DFD7}"/>
    <hyperlink ref="B27" r:id="rId25" xr:uid="{23709436-3C0D-3A47-9510-A324D0713312}"/>
    <hyperlink ref="B28" r:id="rId26" xr:uid="{E2D24D2E-F5B5-8B49-A340-E2813A6DE939}"/>
    <hyperlink ref="B29" r:id="rId27" xr:uid="{F5E1F500-7C25-6743-B914-04B1CF5D95F1}"/>
    <hyperlink ref="B30" r:id="rId28" xr:uid="{7E11D2C4-78FE-E44E-B4B9-FA48DD0483DA}"/>
    <hyperlink ref="B31" r:id="rId29" xr:uid="{9ED22C78-69F6-E147-B8DE-31E571520F34}"/>
    <hyperlink ref="B32" r:id="rId30" xr:uid="{B2A86BD8-91CA-9D44-84FC-8F4E6B48BB41}"/>
    <hyperlink ref="B33" r:id="rId31" xr:uid="{59967663-CF57-9242-8C55-ECFCAFEAEBC4}"/>
    <hyperlink ref="B34" r:id="rId32" xr:uid="{9B2EBC6B-87D1-C64F-B1C0-F3E88973E348}"/>
    <hyperlink ref="B35" r:id="rId33" xr:uid="{986FADB3-D567-464D-985A-A1C47901C2FA}"/>
    <hyperlink ref="B36" r:id="rId34" xr:uid="{5AF54FDA-80E3-0E4B-8437-E57FBFE8FFA5}"/>
    <hyperlink ref="B37" r:id="rId35" xr:uid="{F039431A-EDB4-814B-A944-2622C0199D92}"/>
    <hyperlink ref="B38" r:id="rId36" xr:uid="{7D8F23A9-C795-014F-AFD5-A07E4B95C7E9}"/>
    <hyperlink ref="B39" r:id="rId37" xr:uid="{F8540D36-0E3E-CA4F-BB11-52684B5CD87E}"/>
    <hyperlink ref="B40" r:id="rId38" xr:uid="{0E2B85B7-CF4E-4344-9099-9D45107B514F}"/>
    <hyperlink ref="B41" r:id="rId39" xr:uid="{984DC98A-50B9-0544-8856-A48C5353F13B}"/>
    <hyperlink ref="B42" r:id="rId40" xr:uid="{ABB830A8-2853-3448-BC7B-30EF4A8F206A}"/>
    <hyperlink ref="B43" r:id="rId41" xr:uid="{43606CE3-484B-7B4E-B149-AB67A336B190}"/>
    <hyperlink ref="B44" r:id="rId42" xr:uid="{115137B1-2493-084A-9D02-7C47C682B69E}"/>
    <hyperlink ref="B45" r:id="rId43" xr:uid="{1E868408-8055-9546-A720-47960D93A167}"/>
    <hyperlink ref="B46" r:id="rId44" xr:uid="{7B750D28-5209-D743-B2C1-6B9B6A94E680}"/>
    <hyperlink ref="B47" r:id="rId45" xr:uid="{89BC59C7-9CF9-5B49-8A63-33C11AE26E2B}"/>
    <hyperlink ref="B48" r:id="rId46" xr:uid="{726E30B9-6F90-904B-B2C9-92B42488D50A}"/>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D6878-FBBF-0C43-B162-BE317C7CFEA8}">
  <sheetPr>
    <outlinePr summaryBelow="0" summaryRight="0"/>
  </sheetPr>
  <dimension ref="A1:G1007"/>
  <sheetViews>
    <sheetView zoomScale="140" zoomScaleNormal="140" workbookViewId="0">
      <selection sqref="A1:E2"/>
    </sheetView>
  </sheetViews>
  <sheetFormatPr baseColWidth="10" defaultColWidth="12.6640625" defaultRowHeight="15.75" customHeight="1"/>
  <cols>
    <col min="1" max="1" width="40.6640625" style="84" customWidth="1"/>
    <col min="2" max="2" width="12" style="84" customWidth="1"/>
    <col min="3" max="3" width="9.1640625" style="84" customWidth="1"/>
    <col min="4" max="4" width="48.33203125" style="84" customWidth="1"/>
    <col min="5" max="5" width="18.6640625" style="84" customWidth="1"/>
    <col min="6" max="16384" width="12.6640625" style="84"/>
  </cols>
  <sheetData>
    <row r="1" spans="1:7" ht="15.75" customHeight="1">
      <c r="A1" s="149" t="s">
        <v>167</v>
      </c>
      <c r="B1" s="149"/>
      <c r="C1" s="149"/>
      <c r="D1" s="149"/>
      <c r="E1" s="149"/>
    </row>
    <row r="2" spans="1:7" ht="15.75" customHeight="1">
      <c r="A2" s="149"/>
      <c r="B2" s="149"/>
      <c r="C2" s="149"/>
      <c r="D2" s="149"/>
      <c r="E2" s="149"/>
    </row>
    <row r="3" spans="1:7" ht="15.75" customHeight="1">
      <c r="A3" s="142" t="s">
        <v>120</v>
      </c>
      <c r="B3" s="83" t="s">
        <v>121</v>
      </c>
      <c r="C3" s="84" t="s">
        <v>163</v>
      </c>
      <c r="E3" s="140"/>
    </row>
    <row r="4" spans="1:7" ht="15.75" customHeight="1">
      <c r="A4" s="150" t="s">
        <v>100</v>
      </c>
      <c r="B4" s="150"/>
      <c r="C4" s="150"/>
      <c r="D4" s="143"/>
      <c r="E4" s="144"/>
      <c r="F4" s="82"/>
      <c r="G4" s="82"/>
    </row>
    <row r="5" spans="1:7" ht="15.75" customHeight="1">
      <c r="A5" s="142" t="s">
        <v>122</v>
      </c>
      <c r="B5" s="141">
        <v>0.9145299145299145</v>
      </c>
      <c r="C5" s="145">
        <f>85+22</f>
        <v>107</v>
      </c>
      <c r="D5" s="142"/>
      <c r="E5" s="140"/>
      <c r="F5" s="146"/>
    </row>
    <row r="6" spans="1:7" ht="15.75" customHeight="1">
      <c r="A6" s="142" t="s">
        <v>123</v>
      </c>
      <c r="B6" s="141">
        <v>0.90598290598290598</v>
      </c>
      <c r="C6" s="145">
        <f>82+24</f>
        <v>106</v>
      </c>
      <c r="D6" s="142"/>
      <c r="E6" s="140"/>
    </row>
    <row r="7" spans="1:7" ht="15.75" customHeight="1">
      <c r="A7" s="142" t="s">
        <v>124</v>
      </c>
      <c r="B7" s="141">
        <v>0.87179487179487181</v>
      </c>
      <c r="C7" s="145">
        <f>68+34</f>
        <v>102</v>
      </c>
      <c r="D7" s="142"/>
      <c r="E7" s="140"/>
    </row>
    <row r="8" spans="1:7" ht="15.75" customHeight="1">
      <c r="A8" s="142" t="s">
        <v>125</v>
      </c>
      <c r="B8" s="141">
        <v>0.81196581196581197</v>
      </c>
      <c r="C8" s="145">
        <f>51+44</f>
        <v>95</v>
      </c>
      <c r="D8" s="142"/>
      <c r="E8" s="140"/>
    </row>
    <row r="9" spans="1:7" ht="15.75" customHeight="1">
      <c r="A9" s="147" t="s">
        <v>126</v>
      </c>
      <c r="B9" s="141">
        <v>0.78632478632478631</v>
      </c>
      <c r="C9" s="145">
        <f>46+46</f>
        <v>92</v>
      </c>
      <c r="D9" s="147"/>
      <c r="E9" s="140"/>
    </row>
    <row r="10" spans="1:7" ht="15.75" customHeight="1">
      <c r="A10" s="142" t="s">
        <v>127</v>
      </c>
      <c r="B10" s="141">
        <v>0.72649572649572647</v>
      </c>
      <c r="C10" s="145">
        <v>85</v>
      </c>
      <c r="D10" s="142"/>
      <c r="E10" s="140"/>
    </row>
    <row r="11" spans="1:7" ht="15.75" customHeight="1">
      <c r="A11" s="142" t="s">
        <v>128</v>
      </c>
      <c r="B11" s="141">
        <v>0.71794871794871795</v>
      </c>
      <c r="C11" s="145">
        <f>46+38</f>
        <v>84</v>
      </c>
      <c r="D11" s="142"/>
      <c r="E11" s="140"/>
    </row>
    <row r="12" spans="1:7" ht="15.75" customHeight="1">
      <c r="A12" s="142" t="s">
        <v>129</v>
      </c>
      <c r="B12" s="141">
        <v>0.71794871794871795</v>
      </c>
      <c r="C12" s="145">
        <v>84</v>
      </c>
      <c r="D12" s="142"/>
      <c r="E12" s="140"/>
    </row>
    <row r="13" spans="1:7" ht="15.75" customHeight="1">
      <c r="A13" s="142" t="s">
        <v>130</v>
      </c>
      <c r="B13" s="141">
        <v>0.70940170940170943</v>
      </c>
      <c r="C13" s="145">
        <f>44+39</f>
        <v>83</v>
      </c>
      <c r="D13" s="142"/>
      <c r="E13" s="140"/>
    </row>
    <row r="14" spans="1:7" ht="15.75" customHeight="1">
      <c r="A14" s="142" t="s">
        <v>131</v>
      </c>
      <c r="B14" s="141">
        <v>0.69230769230769229</v>
      </c>
      <c r="C14" s="145">
        <f t="shared" ref="C14:C15" si="0">49+32</f>
        <v>81</v>
      </c>
      <c r="D14" s="142"/>
      <c r="E14" s="140"/>
    </row>
    <row r="15" spans="1:7" ht="15.75" customHeight="1">
      <c r="A15" s="142" t="s">
        <v>132</v>
      </c>
      <c r="B15" s="141">
        <v>0.69230769230769229</v>
      </c>
      <c r="C15" s="145">
        <f t="shared" si="0"/>
        <v>81</v>
      </c>
      <c r="D15" s="142"/>
      <c r="E15" s="140"/>
    </row>
    <row r="16" spans="1:7" ht="15.75" customHeight="1">
      <c r="A16" s="142" t="s">
        <v>133</v>
      </c>
      <c r="B16" s="141">
        <v>0.69230769230769229</v>
      </c>
      <c r="C16" s="145">
        <f>32+49</f>
        <v>81</v>
      </c>
      <c r="D16" s="142"/>
      <c r="E16" s="140"/>
    </row>
    <row r="17" spans="1:5" ht="15.75" customHeight="1">
      <c r="A17" s="142" t="s">
        <v>42</v>
      </c>
      <c r="B17" s="141">
        <v>0.65811965811965811</v>
      </c>
      <c r="C17" s="145">
        <f>34+43</f>
        <v>77</v>
      </c>
      <c r="D17" s="142"/>
      <c r="E17" s="140"/>
    </row>
    <row r="18" spans="1:5" ht="15.75" customHeight="1">
      <c r="A18" s="142" t="s">
        <v>134</v>
      </c>
      <c r="B18" s="141">
        <v>0.59829059829059827</v>
      </c>
      <c r="C18" s="145">
        <f>34+36</f>
        <v>70</v>
      </c>
      <c r="D18" s="142"/>
      <c r="E18" s="140"/>
    </row>
    <row r="19" spans="1:5" ht="15.75" customHeight="1">
      <c r="A19" s="142" t="s">
        <v>135</v>
      </c>
      <c r="B19" s="141">
        <v>0.59829059829059827</v>
      </c>
      <c r="C19" s="145">
        <f>45+25</f>
        <v>70</v>
      </c>
      <c r="D19" s="142"/>
      <c r="E19" s="140"/>
    </row>
    <row r="20" spans="1:5" ht="15.75" customHeight="1">
      <c r="A20" s="142" t="s">
        <v>136</v>
      </c>
      <c r="B20" s="141">
        <v>0.55555555555555558</v>
      </c>
      <c r="C20" s="145">
        <f>23+42</f>
        <v>65</v>
      </c>
      <c r="D20" s="142"/>
      <c r="E20" s="140"/>
    </row>
    <row r="21" spans="1:5" ht="15.75" customHeight="1">
      <c r="A21" s="142" t="s">
        <v>137</v>
      </c>
      <c r="B21" s="141">
        <v>0.47008547008547008</v>
      </c>
      <c r="C21" s="145">
        <f>24+31</f>
        <v>55</v>
      </c>
      <c r="D21" s="142"/>
      <c r="E21" s="140"/>
    </row>
    <row r="22" spans="1:5" ht="15.75" customHeight="1">
      <c r="A22" s="142" t="s">
        <v>138</v>
      </c>
      <c r="B22" s="141">
        <v>0.44444444444444442</v>
      </c>
      <c r="C22" s="145">
        <v>52</v>
      </c>
      <c r="D22" s="142"/>
      <c r="E22" s="140"/>
    </row>
    <row r="23" spans="1:5" ht="15.75" customHeight="1">
      <c r="A23" s="142" t="s">
        <v>139</v>
      </c>
      <c r="B23" s="141">
        <v>0.41025641025641024</v>
      </c>
      <c r="C23" s="145">
        <f>13+35</f>
        <v>48</v>
      </c>
      <c r="D23" s="142"/>
      <c r="E23" s="140"/>
    </row>
    <row r="24" spans="1:5" ht="15.75" customHeight="1">
      <c r="A24" s="142" t="s">
        <v>140</v>
      </c>
      <c r="B24" s="141">
        <v>0.30769230769230771</v>
      </c>
      <c r="C24" s="145">
        <v>36</v>
      </c>
      <c r="D24" s="142"/>
      <c r="E24" s="140"/>
    </row>
    <row r="25" spans="1:5" ht="15.75" customHeight="1">
      <c r="A25" s="150" t="s">
        <v>141</v>
      </c>
      <c r="B25" s="150"/>
      <c r="C25" s="150"/>
      <c r="D25" s="142"/>
      <c r="E25" s="140"/>
    </row>
    <row r="26" spans="1:5" ht="15.75" customHeight="1">
      <c r="A26" s="142" t="s">
        <v>142</v>
      </c>
      <c r="B26" s="141">
        <v>0.77777777777777779</v>
      </c>
      <c r="C26" s="145">
        <v>91</v>
      </c>
      <c r="D26" s="142"/>
      <c r="E26" s="140"/>
    </row>
    <row r="27" spans="1:5" ht="15.75" customHeight="1">
      <c r="A27" s="142" t="s">
        <v>143</v>
      </c>
      <c r="B27" s="141">
        <v>0.72649572649572647</v>
      </c>
      <c r="C27" s="145">
        <v>85</v>
      </c>
      <c r="D27" s="147"/>
      <c r="E27" s="140"/>
    </row>
    <row r="28" spans="1:5" ht="15.75" customHeight="1">
      <c r="A28" s="147" t="s">
        <v>144</v>
      </c>
      <c r="B28" s="141">
        <v>0.70940170940170943</v>
      </c>
      <c r="C28" s="145">
        <v>83</v>
      </c>
      <c r="D28" s="142"/>
      <c r="E28" s="140"/>
    </row>
    <row r="29" spans="1:5" ht="15.75" customHeight="1">
      <c r="A29" s="142" t="s">
        <v>145</v>
      </c>
      <c r="B29" s="141">
        <v>0.67521367521367526</v>
      </c>
      <c r="C29" s="145">
        <f>28+51</f>
        <v>79</v>
      </c>
      <c r="D29" s="142"/>
      <c r="E29" s="140"/>
    </row>
    <row r="30" spans="1:5" ht="15.75" customHeight="1">
      <c r="A30" s="142" t="s">
        <v>146</v>
      </c>
      <c r="B30" s="141">
        <v>0.66666666666666663</v>
      </c>
      <c r="C30" s="145">
        <f>42+36</f>
        <v>78</v>
      </c>
      <c r="D30" s="142"/>
      <c r="E30" s="140"/>
    </row>
    <row r="31" spans="1:5" ht="15.75" customHeight="1">
      <c r="A31" s="142" t="s">
        <v>147</v>
      </c>
      <c r="B31" s="141">
        <v>0.58119658119658124</v>
      </c>
      <c r="C31" s="145">
        <v>68</v>
      </c>
      <c r="D31" s="142"/>
      <c r="E31" s="140"/>
    </row>
    <row r="32" spans="1:5" ht="15.75" customHeight="1">
      <c r="A32" s="142" t="s">
        <v>148</v>
      </c>
      <c r="B32" s="141">
        <v>0.54700854700854706</v>
      </c>
      <c r="C32" s="145">
        <v>64</v>
      </c>
      <c r="D32" s="142"/>
      <c r="E32" s="140"/>
    </row>
    <row r="33" spans="1:5" ht="15.75" customHeight="1">
      <c r="A33" s="142" t="s">
        <v>149</v>
      </c>
      <c r="B33" s="141">
        <v>0.46153846153846156</v>
      </c>
      <c r="C33" s="145">
        <f>13+41</f>
        <v>54</v>
      </c>
      <c r="D33" s="142"/>
      <c r="E33" s="140"/>
    </row>
    <row r="34" spans="1:5" ht="15.75" customHeight="1">
      <c r="A34" s="142" t="s">
        <v>150</v>
      </c>
      <c r="B34" s="141">
        <v>0.40170940170940173</v>
      </c>
      <c r="C34" s="145">
        <f>14+33</f>
        <v>47</v>
      </c>
      <c r="D34" s="142"/>
      <c r="E34" s="140"/>
    </row>
    <row r="35" spans="1:5" ht="15.75" customHeight="1">
      <c r="A35" s="142" t="s">
        <v>151</v>
      </c>
      <c r="B35" s="141">
        <v>0.38461538461538464</v>
      </c>
      <c r="C35" s="145">
        <f>18+27</f>
        <v>45</v>
      </c>
      <c r="D35" s="142"/>
      <c r="E35" s="140"/>
    </row>
    <row r="36" spans="1:5" ht="15.75" customHeight="1">
      <c r="A36" s="142" t="s">
        <v>152</v>
      </c>
      <c r="B36" s="141">
        <v>0.37606837606837606</v>
      </c>
      <c r="C36" s="145">
        <f>18+26</f>
        <v>44</v>
      </c>
      <c r="D36" s="142"/>
      <c r="E36" s="140"/>
    </row>
    <row r="37" spans="1:5" ht="15.75" customHeight="1">
      <c r="A37" s="150" t="s">
        <v>154</v>
      </c>
      <c r="B37" s="150"/>
      <c r="C37" s="150"/>
      <c r="D37" s="142"/>
      <c r="E37" s="140"/>
    </row>
    <row r="38" spans="1:5" ht="15.75" customHeight="1">
      <c r="A38" s="142" t="s">
        <v>153</v>
      </c>
      <c r="B38" s="141">
        <v>0.86324786324786329</v>
      </c>
      <c r="C38" s="145">
        <f>56+45</f>
        <v>101</v>
      </c>
      <c r="D38" s="142"/>
      <c r="E38" s="140"/>
    </row>
    <row r="39" spans="1:5" ht="15.75" customHeight="1">
      <c r="A39" s="142" t="s">
        <v>156</v>
      </c>
      <c r="B39" s="141">
        <v>0.76068376068376065</v>
      </c>
      <c r="C39" s="145">
        <f>47+42</f>
        <v>89</v>
      </c>
      <c r="D39" s="142"/>
      <c r="E39" s="140"/>
    </row>
    <row r="40" spans="1:5" ht="15.75" customHeight="1">
      <c r="A40" s="142" t="s">
        <v>155</v>
      </c>
      <c r="B40" s="141">
        <v>0.71794871794871795</v>
      </c>
      <c r="C40" s="145">
        <v>84</v>
      </c>
      <c r="D40" s="147"/>
      <c r="E40" s="140"/>
    </row>
    <row r="41" spans="1:5" ht="15.75" customHeight="1">
      <c r="A41" s="142" t="s">
        <v>157</v>
      </c>
      <c r="B41" s="141">
        <v>0.65811965811965811</v>
      </c>
      <c r="C41" s="145">
        <v>77</v>
      </c>
      <c r="D41" s="142"/>
      <c r="E41" s="140"/>
    </row>
    <row r="42" spans="1:5" ht="15.75" customHeight="1">
      <c r="A42" s="147" t="s">
        <v>158</v>
      </c>
      <c r="B42" s="141">
        <v>0.58974358974358976</v>
      </c>
      <c r="C42" s="145">
        <f>28+41</f>
        <v>69</v>
      </c>
      <c r="D42" s="142"/>
      <c r="E42" s="140"/>
    </row>
    <row r="43" spans="1:5" ht="15.75" customHeight="1">
      <c r="A43" s="142" t="s">
        <v>159</v>
      </c>
      <c r="B43" s="141">
        <v>0.54700854700854706</v>
      </c>
      <c r="C43" s="145">
        <v>64</v>
      </c>
      <c r="E43" s="140"/>
    </row>
    <row r="44" spans="1:5" ht="15.75" customHeight="1">
      <c r="A44" s="142" t="s">
        <v>160</v>
      </c>
      <c r="B44" s="141">
        <v>0.44444444444444442</v>
      </c>
      <c r="C44" s="145">
        <v>52</v>
      </c>
      <c r="E44" s="140"/>
    </row>
    <row r="45" spans="1:5" ht="15.75" customHeight="1">
      <c r="E45" s="140"/>
    </row>
    <row r="46" spans="1:5" ht="15.75" customHeight="1">
      <c r="E46" s="140"/>
    </row>
    <row r="47" spans="1:5" ht="15.75" customHeight="1">
      <c r="E47" s="140"/>
    </row>
    <row r="48" spans="1:5" ht="15.75" customHeight="1">
      <c r="E48" s="140"/>
    </row>
    <row r="49" spans="5:5" ht="15.75" customHeight="1">
      <c r="E49" s="140"/>
    </row>
    <row r="50" spans="5:5" ht="15.75" customHeight="1">
      <c r="E50" s="140"/>
    </row>
    <row r="51" spans="5:5" ht="15.75" customHeight="1">
      <c r="E51" s="140"/>
    </row>
    <row r="52" spans="5:5" ht="15.75" customHeight="1">
      <c r="E52" s="140"/>
    </row>
    <row r="53" spans="5:5" ht="15.75" customHeight="1">
      <c r="E53" s="140"/>
    </row>
    <row r="54" spans="5:5" ht="13">
      <c r="E54" s="140"/>
    </row>
    <row r="55" spans="5:5" ht="13">
      <c r="E55" s="140"/>
    </row>
    <row r="56" spans="5:5" ht="13">
      <c r="E56" s="140"/>
    </row>
    <row r="57" spans="5:5" ht="13">
      <c r="E57" s="140"/>
    </row>
    <row r="58" spans="5:5" ht="13">
      <c r="E58" s="140"/>
    </row>
    <row r="59" spans="5:5" ht="13">
      <c r="E59" s="140"/>
    </row>
    <row r="60" spans="5:5" ht="13">
      <c r="E60" s="140"/>
    </row>
    <row r="61" spans="5:5" ht="13">
      <c r="E61" s="140"/>
    </row>
    <row r="62" spans="5:5" ht="13">
      <c r="E62" s="140"/>
    </row>
    <row r="63" spans="5:5" ht="13">
      <c r="E63" s="140"/>
    </row>
    <row r="64" spans="5:5" ht="13">
      <c r="E64" s="140"/>
    </row>
    <row r="65" spans="5:5" ht="13">
      <c r="E65" s="140"/>
    </row>
    <row r="66" spans="5:5" ht="13">
      <c r="E66" s="140"/>
    </row>
    <row r="67" spans="5:5" ht="13">
      <c r="E67" s="140"/>
    </row>
    <row r="68" spans="5:5" ht="13">
      <c r="E68" s="140"/>
    </row>
    <row r="69" spans="5:5" ht="13">
      <c r="E69" s="140"/>
    </row>
    <row r="70" spans="5:5" ht="13">
      <c r="E70" s="140"/>
    </row>
    <row r="71" spans="5:5" ht="13">
      <c r="E71" s="140"/>
    </row>
    <row r="72" spans="5:5" ht="13">
      <c r="E72" s="140"/>
    </row>
    <row r="73" spans="5:5" ht="13">
      <c r="E73" s="140"/>
    </row>
    <row r="74" spans="5:5" ht="13">
      <c r="E74" s="140"/>
    </row>
    <row r="75" spans="5:5" ht="13">
      <c r="E75" s="140"/>
    </row>
    <row r="76" spans="5:5" ht="13">
      <c r="E76" s="140"/>
    </row>
    <row r="77" spans="5:5" ht="13">
      <c r="E77" s="140"/>
    </row>
    <row r="78" spans="5:5" ht="13">
      <c r="E78" s="140"/>
    </row>
    <row r="79" spans="5:5" ht="13">
      <c r="E79" s="140"/>
    </row>
    <row r="80" spans="5:5" ht="13">
      <c r="E80" s="140"/>
    </row>
    <row r="81" spans="5:5" ht="13">
      <c r="E81" s="140"/>
    </row>
    <row r="82" spans="5:5" ht="13">
      <c r="E82" s="140"/>
    </row>
    <row r="83" spans="5:5" ht="13">
      <c r="E83" s="140"/>
    </row>
    <row r="84" spans="5:5" ht="13">
      <c r="E84" s="140"/>
    </row>
    <row r="85" spans="5:5" ht="13">
      <c r="E85" s="140"/>
    </row>
    <row r="86" spans="5:5" ht="13">
      <c r="E86" s="140"/>
    </row>
    <row r="87" spans="5:5" ht="13">
      <c r="E87" s="140"/>
    </row>
    <row r="88" spans="5:5" ht="13">
      <c r="E88" s="140"/>
    </row>
    <row r="89" spans="5:5" ht="13">
      <c r="E89" s="140"/>
    </row>
    <row r="90" spans="5:5" ht="13">
      <c r="E90" s="140"/>
    </row>
    <row r="91" spans="5:5" ht="13">
      <c r="E91" s="140"/>
    </row>
    <row r="92" spans="5:5" ht="13">
      <c r="E92" s="140"/>
    </row>
    <row r="93" spans="5:5" ht="13">
      <c r="E93" s="140"/>
    </row>
    <row r="94" spans="5:5" ht="13">
      <c r="E94" s="140"/>
    </row>
    <row r="95" spans="5:5" ht="13">
      <c r="E95" s="140"/>
    </row>
    <row r="96" spans="5:5" ht="13">
      <c r="E96" s="140"/>
    </row>
    <row r="97" spans="5:5" ht="13">
      <c r="E97" s="140"/>
    </row>
    <row r="98" spans="5:5" ht="13">
      <c r="E98" s="140"/>
    </row>
    <row r="99" spans="5:5" ht="13">
      <c r="E99" s="140"/>
    </row>
    <row r="100" spans="5:5" ht="13">
      <c r="E100" s="140"/>
    </row>
    <row r="101" spans="5:5" ht="13">
      <c r="E101" s="140"/>
    </row>
    <row r="102" spans="5:5" ht="13">
      <c r="E102" s="140"/>
    </row>
    <row r="103" spans="5:5" ht="13">
      <c r="E103" s="140"/>
    </row>
    <row r="104" spans="5:5" ht="13">
      <c r="E104" s="140"/>
    </row>
    <row r="105" spans="5:5" ht="13">
      <c r="E105" s="140"/>
    </row>
    <row r="106" spans="5:5" ht="13">
      <c r="E106" s="140"/>
    </row>
    <row r="107" spans="5:5" ht="13">
      <c r="E107" s="140"/>
    </row>
    <row r="108" spans="5:5" ht="13">
      <c r="E108" s="140"/>
    </row>
    <row r="109" spans="5:5" ht="13">
      <c r="E109" s="140"/>
    </row>
    <row r="110" spans="5:5" ht="13">
      <c r="E110" s="140"/>
    </row>
    <row r="111" spans="5:5" ht="13">
      <c r="E111" s="140"/>
    </row>
    <row r="112" spans="5:5" ht="13">
      <c r="E112" s="140"/>
    </row>
    <row r="113" spans="5:5" ht="13">
      <c r="E113" s="140"/>
    </row>
    <row r="114" spans="5:5" ht="13">
      <c r="E114" s="140"/>
    </row>
    <row r="115" spans="5:5" ht="13">
      <c r="E115" s="140"/>
    </row>
    <row r="116" spans="5:5" ht="13">
      <c r="E116" s="140"/>
    </row>
    <row r="117" spans="5:5" ht="13">
      <c r="E117" s="140"/>
    </row>
    <row r="118" spans="5:5" ht="13">
      <c r="E118" s="140"/>
    </row>
    <row r="119" spans="5:5" ht="13">
      <c r="E119" s="140"/>
    </row>
    <row r="120" spans="5:5" ht="13">
      <c r="E120" s="140"/>
    </row>
    <row r="121" spans="5:5" ht="13">
      <c r="E121" s="140"/>
    </row>
    <row r="122" spans="5:5" ht="13">
      <c r="E122" s="140"/>
    </row>
    <row r="123" spans="5:5" ht="13">
      <c r="E123" s="140"/>
    </row>
    <row r="124" spans="5:5" ht="13">
      <c r="E124" s="140"/>
    </row>
    <row r="125" spans="5:5" ht="13">
      <c r="E125" s="140"/>
    </row>
    <row r="126" spans="5:5" ht="13">
      <c r="E126" s="140"/>
    </row>
    <row r="127" spans="5:5" ht="13">
      <c r="E127" s="140"/>
    </row>
    <row r="128" spans="5:5" ht="13">
      <c r="E128" s="140"/>
    </row>
    <row r="129" spans="5:5" ht="13">
      <c r="E129" s="140"/>
    </row>
    <row r="130" spans="5:5" ht="13">
      <c r="E130" s="140"/>
    </row>
    <row r="131" spans="5:5" ht="13">
      <c r="E131" s="140"/>
    </row>
    <row r="132" spans="5:5" ht="13">
      <c r="E132" s="140"/>
    </row>
    <row r="133" spans="5:5" ht="13">
      <c r="E133" s="140"/>
    </row>
    <row r="134" spans="5:5" ht="13">
      <c r="E134" s="140"/>
    </row>
    <row r="135" spans="5:5" ht="13">
      <c r="E135" s="140"/>
    </row>
    <row r="136" spans="5:5" ht="13">
      <c r="E136" s="140"/>
    </row>
    <row r="137" spans="5:5" ht="13">
      <c r="E137" s="140"/>
    </row>
    <row r="138" spans="5:5" ht="13">
      <c r="E138" s="140"/>
    </row>
    <row r="139" spans="5:5" ht="13">
      <c r="E139" s="140"/>
    </row>
    <row r="140" spans="5:5" ht="13">
      <c r="E140" s="140"/>
    </row>
    <row r="141" spans="5:5" ht="13">
      <c r="E141" s="140"/>
    </row>
    <row r="142" spans="5:5" ht="13">
      <c r="E142" s="140"/>
    </row>
    <row r="143" spans="5:5" ht="13">
      <c r="E143" s="140"/>
    </row>
    <row r="144" spans="5:5" ht="13">
      <c r="E144" s="140"/>
    </row>
    <row r="145" spans="5:5" ht="13">
      <c r="E145" s="140"/>
    </row>
    <row r="146" spans="5:5" ht="13">
      <c r="E146" s="140"/>
    </row>
    <row r="147" spans="5:5" ht="13">
      <c r="E147" s="140"/>
    </row>
    <row r="148" spans="5:5" ht="13">
      <c r="E148" s="140"/>
    </row>
    <row r="149" spans="5:5" ht="13">
      <c r="E149" s="140"/>
    </row>
    <row r="150" spans="5:5" ht="13">
      <c r="E150" s="140"/>
    </row>
    <row r="151" spans="5:5" ht="13">
      <c r="E151" s="140"/>
    </row>
    <row r="152" spans="5:5" ht="13">
      <c r="E152" s="140"/>
    </row>
    <row r="153" spans="5:5" ht="13">
      <c r="E153" s="140"/>
    </row>
    <row r="154" spans="5:5" ht="13">
      <c r="E154" s="140"/>
    </row>
    <row r="155" spans="5:5" ht="13">
      <c r="E155" s="140"/>
    </row>
    <row r="156" spans="5:5" ht="13">
      <c r="E156" s="140"/>
    </row>
    <row r="157" spans="5:5" ht="13">
      <c r="E157" s="140"/>
    </row>
    <row r="158" spans="5:5" ht="13">
      <c r="E158" s="140"/>
    </row>
    <row r="159" spans="5:5" ht="13">
      <c r="E159" s="140"/>
    </row>
    <row r="160" spans="5:5" ht="13">
      <c r="E160" s="140"/>
    </row>
    <row r="161" spans="5:5" ht="13">
      <c r="E161" s="140"/>
    </row>
    <row r="162" spans="5:5" ht="13">
      <c r="E162" s="140"/>
    </row>
    <row r="163" spans="5:5" ht="13">
      <c r="E163" s="140"/>
    </row>
    <row r="164" spans="5:5" ht="13">
      <c r="E164" s="140"/>
    </row>
    <row r="165" spans="5:5" ht="13">
      <c r="E165" s="140"/>
    </row>
    <row r="166" spans="5:5" ht="13">
      <c r="E166" s="140"/>
    </row>
    <row r="167" spans="5:5" ht="13">
      <c r="E167" s="140"/>
    </row>
    <row r="168" spans="5:5" ht="13">
      <c r="E168" s="140"/>
    </row>
    <row r="169" spans="5:5" ht="13">
      <c r="E169" s="140"/>
    </row>
    <row r="170" spans="5:5" ht="13">
      <c r="E170" s="140"/>
    </row>
    <row r="171" spans="5:5" ht="13">
      <c r="E171" s="140"/>
    </row>
    <row r="172" spans="5:5" ht="13">
      <c r="E172" s="140"/>
    </row>
    <row r="173" spans="5:5" ht="13">
      <c r="E173" s="140"/>
    </row>
    <row r="174" spans="5:5" ht="13">
      <c r="E174" s="140"/>
    </row>
    <row r="175" spans="5:5" ht="13">
      <c r="E175" s="140"/>
    </row>
    <row r="176" spans="5:5" ht="13">
      <c r="E176" s="140"/>
    </row>
    <row r="177" spans="5:5" ht="13">
      <c r="E177" s="140"/>
    </row>
    <row r="178" spans="5:5" ht="13">
      <c r="E178" s="140"/>
    </row>
    <row r="179" spans="5:5" ht="13">
      <c r="E179" s="140"/>
    </row>
    <row r="180" spans="5:5" ht="13">
      <c r="E180" s="140"/>
    </row>
    <row r="181" spans="5:5" ht="13">
      <c r="E181" s="140"/>
    </row>
    <row r="182" spans="5:5" ht="13">
      <c r="E182" s="140"/>
    </row>
    <row r="183" spans="5:5" ht="13">
      <c r="E183" s="140"/>
    </row>
    <row r="184" spans="5:5" ht="13">
      <c r="E184" s="140"/>
    </row>
    <row r="185" spans="5:5" ht="13">
      <c r="E185" s="140"/>
    </row>
    <row r="186" spans="5:5" ht="13">
      <c r="E186" s="140"/>
    </row>
    <row r="187" spans="5:5" ht="13">
      <c r="E187" s="140"/>
    </row>
    <row r="188" spans="5:5" ht="13">
      <c r="E188" s="140"/>
    </row>
    <row r="189" spans="5:5" ht="13">
      <c r="E189" s="140"/>
    </row>
    <row r="190" spans="5:5" ht="13">
      <c r="E190" s="140"/>
    </row>
    <row r="191" spans="5:5" ht="13">
      <c r="E191" s="140"/>
    </row>
    <row r="192" spans="5:5" ht="13">
      <c r="E192" s="140"/>
    </row>
    <row r="193" spans="5:5" ht="13">
      <c r="E193" s="140"/>
    </row>
    <row r="194" spans="5:5" ht="13">
      <c r="E194" s="140"/>
    </row>
    <row r="195" spans="5:5" ht="13">
      <c r="E195" s="140"/>
    </row>
    <row r="196" spans="5:5" ht="13">
      <c r="E196" s="140"/>
    </row>
    <row r="197" spans="5:5" ht="13">
      <c r="E197" s="140"/>
    </row>
    <row r="198" spans="5:5" ht="13">
      <c r="E198" s="140"/>
    </row>
    <row r="199" spans="5:5" ht="13">
      <c r="E199" s="140"/>
    </row>
    <row r="200" spans="5:5" ht="13">
      <c r="E200" s="140"/>
    </row>
    <row r="201" spans="5:5" ht="13">
      <c r="E201" s="140"/>
    </row>
    <row r="202" spans="5:5" ht="13">
      <c r="E202" s="140"/>
    </row>
    <row r="203" spans="5:5" ht="13">
      <c r="E203" s="140"/>
    </row>
    <row r="204" spans="5:5" ht="13">
      <c r="E204" s="140"/>
    </row>
    <row r="205" spans="5:5" ht="13">
      <c r="E205" s="140"/>
    </row>
    <row r="206" spans="5:5" ht="13">
      <c r="E206" s="140"/>
    </row>
    <row r="207" spans="5:5" ht="13">
      <c r="E207" s="140"/>
    </row>
    <row r="208" spans="5:5" ht="13">
      <c r="E208" s="140"/>
    </row>
    <row r="209" spans="5:5" ht="13">
      <c r="E209" s="140"/>
    </row>
    <row r="210" spans="5:5" ht="13">
      <c r="E210" s="140"/>
    </row>
    <row r="211" spans="5:5" ht="13">
      <c r="E211" s="140"/>
    </row>
    <row r="212" spans="5:5" ht="13">
      <c r="E212" s="140"/>
    </row>
    <row r="213" spans="5:5" ht="13">
      <c r="E213" s="140"/>
    </row>
    <row r="214" spans="5:5" ht="13">
      <c r="E214" s="140"/>
    </row>
    <row r="215" spans="5:5" ht="13">
      <c r="E215" s="140"/>
    </row>
    <row r="216" spans="5:5" ht="13">
      <c r="E216" s="140"/>
    </row>
    <row r="217" spans="5:5" ht="13">
      <c r="E217" s="140"/>
    </row>
    <row r="218" spans="5:5" ht="13">
      <c r="E218" s="140"/>
    </row>
    <row r="219" spans="5:5" ht="13">
      <c r="E219" s="140"/>
    </row>
    <row r="220" spans="5:5" ht="13">
      <c r="E220" s="140"/>
    </row>
    <row r="221" spans="5:5" ht="13">
      <c r="E221" s="140"/>
    </row>
    <row r="222" spans="5:5" ht="13">
      <c r="E222" s="140"/>
    </row>
    <row r="223" spans="5:5" ht="13">
      <c r="E223" s="140"/>
    </row>
    <row r="224" spans="5:5" ht="13">
      <c r="E224" s="140"/>
    </row>
    <row r="225" spans="5:5" ht="13">
      <c r="E225" s="140"/>
    </row>
    <row r="226" spans="5:5" ht="13">
      <c r="E226" s="140"/>
    </row>
    <row r="227" spans="5:5" ht="13">
      <c r="E227" s="140"/>
    </row>
    <row r="228" spans="5:5" ht="13">
      <c r="E228" s="140"/>
    </row>
    <row r="229" spans="5:5" ht="13">
      <c r="E229" s="140"/>
    </row>
    <row r="230" spans="5:5" ht="13">
      <c r="E230" s="140"/>
    </row>
    <row r="231" spans="5:5" ht="13">
      <c r="E231" s="140"/>
    </row>
    <row r="232" spans="5:5" ht="13">
      <c r="E232" s="140"/>
    </row>
    <row r="233" spans="5:5" ht="13">
      <c r="E233" s="140"/>
    </row>
    <row r="234" spans="5:5" ht="13">
      <c r="E234" s="140"/>
    </row>
    <row r="235" spans="5:5" ht="13">
      <c r="E235" s="140"/>
    </row>
    <row r="236" spans="5:5" ht="13">
      <c r="E236" s="140"/>
    </row>
    <row r="237" spans="5:5" ht="13">
      <c r="E237" s="140"/>
    </row>
    <row r="238" spans="5:5" ht="13">
      <c r="E238" s="140"/>
    </row>
    <row r="239" spans="5:5" ht="13">
      <c r="E239" s="140"/>
    </row>
    <row r="240" spans="5:5" ht="13">
      <c r="E240" s="140"/>
    </row>
    <row r="241" spans="5:5" ht="13">
      <c r="E241" s="140"/>
    </row>
    <row r="242" spans="5:5" ht="13">
      <c r="E242" s="140"/>
    </row>
    <row r="243" spans="5:5" ht="13">
      <c r="E243" s="140"/>
    </row>
    <row r="244" spans="5:5" ht="13">
      <c r="E244" s="140"/>
    </row>
    <row r="245" spans="5:5" ht="13">
      <c r="E245" s="140"/>
    </row>
    <row r="246" spans="5:5" ht="13">
      <c r="E246" s="140"/>
    </row>
    <row r="247" spans="5:5" ht="13">
      <c r="E247" s="140"/>
    </row>
    <row r="248" spans="5:5" ht="13">
      <c r="E248" s="140"/>
    </row>
    <row r="249" spans="5:5" ht="13">
      <c r="E249" s="140"/>
    </row>
    <row r="250" spans="5:5" ht="13">
      <c r="E250" s="140"/>
    </row>
    <row r="251" spans="5:5" ht="13">
      <c r="E251" s="140"/>
    </row>
    <row r="252" spans="5:5" ht="13">
      <c r="E252" s="140"/>
    </row>
    <row r="253" spans="5:5" ht="13">
      <c r="E253" s="140"/>
    </row>
    <row r="254" spans="5:5" ht="13">
      <c r="E254" s="140"/>
    </row>
    <row r="255" spans="5:5" ht="13">
      <c r="E255" s="140"/>
    </row>
    <row r="256" spans="5:5" ht="13">
      <c r="E256" s="140"/>
    </row>
    <row r="257" spans="5:5" ht="13">
      <c r="E257" s="140"/>
    </row>
    <row r="258" spans="5:5" ht="13">
      <c r="E258" s="140"/>
    </row>
    <row r="259" spans="5:5" ht="13">
      <c r="E259" s="140"/>
    </row>
    <row r="260" spans="5:5" ht="13">
      <c r="E260" s="140"/>
    </row>
    <row r="261" spans="5:5" ht="13">
      <c r="E261" s="140"/>
    </row>
    <row r="262" spans="5:5" ht="13">
      <c r="E262" s="140"/>
    </row>
    <row r="263" spans="5:5" ht="13">
      <c r="E263" s="140"/>
    </row>
    <row r="264" spans="5:5" ht="13">
      <c r="E264" s="140"/>
    </row>
    <row r="265" spans="5:5" ht="13">
      <c r="E265" s="140"/>
    </row>
    <row r="266" spans="5:5" ht="13">
      <c r="E266" s="140"/>
    </row>
    <row r="267" spans="5:5" ht="13">
      <c r="E267" s="140"/>
    </row>
    <row r="268" spans="5:5" ht="13">
      <c r="E268" s="140"/>
    </row>
    <row r="269" spans="5:5" ht="13">
      <c r="E269" s="140"/>
    </row>
    <row r="270" spans="5:5" ht="13">
      <c r="E270" s="140"/>
    </row>
    <row r="271" spans="5:5" ht="13">
      <c r="E271" s="140"/>
    </row>
    <row r="272" spans="5:5" ht="13">
      <c r="E272" s="140"/>
    </row>
    <row r="273" spans="5:5" ht="13">
      <c r="E273" s="140"/>
    </row>
    <row r="274" spans="5:5" ht="13">
      <c r="E274" s="140"/>
    </row>
    <row r="275" spans="5:5" ht="13">
      <c r="E275" s="140"/>
    </row>
    <row r="276" spans="5:5" ht="13">
      <c r="E276" s="140"/>
    </row>
    <row r="277" spans="5:5" ht="13">
      <c r="E277" s="140"/>
    </row>
    <row r="278" spans="5:5" ht="13">
      <c r="E278" s="140"/>
    </row>
    <row r="279" spans="5:5" ht="13">
      <c r="E279" s="140"/>
    </row>
    <row r="280" spans="5:5" ht="13">
      <c r="E280" s="140"/>
    </row>
    <row r="281" spans="5:5" ht="13">
      <c r="E281" s="140"/>
    </row>
    <row r="282" spans="5:5" ht="13">
      <c r="E282" s="140"/>
    </row>
    <row r="283" spans="5:5" ht="13">
      <c r="E283" s="140"/>
    </row>
    <row r="284" spans="5:5" ht="13">
      <c r="E284" s="140"/>
    </row>
    <row r="285" spans="5:5" ht="13">
      <c r="E285" s="140"/>
    </row>
    <row r="286" spans="5:5" ht="13">
      <c r="E286" s="140"/>
    </row>
    <row r="287" spans="5:5" ht="13">
      <c r="E287" s="140"/>
    </row>
    <row r="288" spans="5:5" ht="13">
      <c r="E288" s="140"/>
    </row>
    <row r="289" spans="5:5" ht="13">
      <c r="E289" s="140"/>
    </row>
    <row r="290" spans="5:5" ht="13">
      <c r="E290" s="140"/>
    </row>
    <row r="291" spans="5:5" ht="13">
      <c r="E291" s="140"/>
    </row>
    <row r="292" spans="5:5" ht="13">
      <c r="E292" s="140"/>
    </row>
    <row r="293" spans="5:5" ht="13">
      <c r="E293" s="140"/>
    </row>
    <row r="294" spans="5:5" ht="13">
      <c r="E294" s="140"/>
    </row>
    <row r="295" spans="5:5" ht="13">
      <c r="E295" s="140"/>
    </row>
    <row r="296" spans="5:5" ht="13">
      <c r="E296" s="140"/>
    </row>
    <row r="297" spans="5:5" ht="13">
      <c r="E297" s="140"/>
    </row>
    <row r="298" spans="5:5" ht="13">
      <c r="E298" s="140"/>
    </row>
    <row r="299" spans="5:5" ht="13">
      <c r="E299" s="140"/>
    </row>
    <row r="300" spans="5:5" ht="13">
      <c r="E300" s="140"/>
    </row>
    <row r="301" spans="5:5" ht="13">
      <c r="E301" s="140"/>
    </row>
    <row r="302" spans="5:5" ht="13">
      <c r="E302" s="140"/>
    </row>
    <row r="303" spans="5:5" ht="13">
      <c r="E303" s="140"/>
    </row>
    <row r="304" spans="5:5" ht="13">
      <c r="E304" s="140"/>
    </row>
    <row r="305" spans="5:5" ht="13">
      <c r="E305" s="140"/>
    </row>
    <row r="306" spans="5:5" ht="13">
      <c r="E306" s="140"/>
    </row>
    <row r="307" spans="5:5" ht="13">
      <c r="E307" s="140"/>
    </row>
    <row r="308" spans="5:5" ht="13">
      <c r="E308" s="140"/>
    </row>
    <row r="309" spans="5:5" ht="13">
      <c r="E309" s="140"/>
    </row>
    <row r="310" spans="5:5" ht="13">
      <c r="E310" s="140"/>
    </row>
    <row r="311" spans="5:5" ht="13">
      <c r="E311" s="140"/>
    </row>
    <row r="312" spans="5:5" ht="13">
      <c r="E312" s="140"/>
    </row>
    <row r="313" spans="5:5" ht="13">
      <c r="E313" s="140"/>
    </row>
    <row r="314" spans="5:5" ht="13">
      <c r="E314" s="140"/>
    </row>
    <row r="315" spans="5:5" ht="13">
      <c r="E315" s="140"/>
    </row>
    <row r="316" spans="5:5" ht="13">
      <c r="E316" s="140"/>
    </row>
    <row r="317" spans="5:5" ht="13">
      <c r="E317" s="140"/>
    </row>
    <row r="318" spans="5:5" ht="13">
      <c r="E318" s="140"/>
    </row>
    <row r="319" spans="5:5" ht="13">
      <c r="E319" s="140"/>
    </row>
    <row r="320" spans="5:5" ht="13">
      <c r="E320" s="140"/>
    </row>
    <row r="321" spans="5:5" ht="13">
      <c r="E321" s="140"/>
    </row>
    <row r="322" spans="5:5" ht="13">
      <c r="E322" s="140"/>
    </row>
    <row r="323" spans="5:5" ht="13">
      <c r="E323" s="140"/>
    </row>
    <row r="324" spans="5:5" ht="13">
      <c r="E324" s="140"/>
    </row>
    <row r="325" spans="5:5" ht="13">
      <c r="E325" s="140"/>
    </row>
    <row r="326" spans="5:5" ht="13">
      <c r="E326" s="140"/>
    </row>
    <row r="327" spans="5:5" ht="13">
      <c r="E327" s="140"/>
    </row>
    <row r="328" spans="5:5" ht="13">
      <c r="E328" s="140"/>
    </row>
    <row r="329" spans="5:5" ht="13">
      <c r="E329" s="140"/>
    </row>
    <row r="330" spans="5:5" ht="13">
      <c r="E330" s="140"/>
    </row>
    <row r="331" spans="5:5" ht="13">
      <c r="E331" s="140"/>
    </row>
    <row r="332" spans="5:5" ht="13">
      <c r="E332" s="140"/>
    </row>
    <row r="333" spans="5:5" ht="13">
      <c r="E333" s="140"/>
    </row>
    <row r="334" spans="5:5" ht="13">
      <c r="E334" s="140"/>
    </row>
    <row r="335" spans="5:5" ht="13">
      <c r="E335" s="140"/>
    </row>
    <row r="336" spans="5:5" ht="13">
      <c r="E336" s="140"/>
    </row>
    <row r="337" spans="5:5" ht="13">
      <c r="E337" s="140"/>
    </row>
    <row r="338" spans="5:5" ht="13">
      <c r="E338" s="140"/>
    </row>
    <row r="339" spans="5:5" ht="13">
      <c r="E339" s="140"/>
    </row>
    <row r="340" spans="5:5" ht="13">
      <c r="E340" s="140"/>
    </row>
    <row r="341" spans="5:5" ht="13">
      <c r="E341" s="140"/>
    </row>
    <row r="342" spans="5:5" ht="13">
      <c r="E342" s="140"/>
    </row>
    <row r="343" spans="5:5" ht="13">
      <c r="E343" s="140"/>
    </row>
    <row r="344" spans="5:5" ht="13">
      <c r="E344" s="140"/>
    </row>
    <row r="345" spans="5:5" ht="13">
      <c r="E345" s="140"/>
    </row>
    <row r="346" spans="5:5" ht="13">
      <c r="E346" s="140"/>
    </row>
    <row r="347" spans="5:5" ht="13">
      <c r="E347" s="140"/>
    </row>
    <row r="348" spans="5:5" ht="13">
      <c r="E348" s="140"/>
    </row>
    <row r="349" spans="5:5" ht="13">
      <c r="E349" s="140"/>
    </row>
    <row r="350" spans="5:5" ht="13">
      <c r="E350" s="140"/>
    </row>
    <row r="351" spans="5:5" ht="13">
      <c r="E351" s="140"/>
    </row>
    <row r="352" spans="5:5" ht="13">
      <c r="E352" s="140"/>
    </row>
    <row r="353" spans="5:5" ht="13">
      <c r="E353" s="140"/>
    </row>
    <row r="354" spans="5:5" ht="13">
      <c r="E354" s="140"/>
    </row>
    <row r="355" spans="5:5" ht="13">
      <c r="E355" s="140"/>
    </row>
    <row r="356" spans="5:5" ht="13">
      <c r="E356" s="140"/>
    </row>
    <row r="357" spans="5:5" ht="13">
      <c r="E357" s="140"/>
    </row>
    <row r="358" spans="5:5" ht="13">
      <c r="E358" s="140"/>
    </row>
    <row r="359" spans="5:5" ht="13">
      <c r="E359" s="140"/>
    </row>
    <row r="360" spans="5:5" ht="13">
      <c r="E360" s="140"/>
    </row>
    <row r="361" spans="5:5" ht="13">
      <c r="E361" s="140"/>
    </row>
    <row r="362" spans="5:5" ht="13">
      <c r="E362" s="140"/>
    </row>
    <row r="363" spans="5:5" ht="13">
      <c r="E363" s="140"/>
    </row>
    <row r="364" spans="5:5" ht="13">
      <c r="E364" s="140"/>
    </row>
    <row r="365" spans="5:5" ht="13">
      <c r="E365" s="140"/>
    </row>
    <row r="366" spans="5:5" ht="13">
      <c r="E366" s="140"/>
    </row>
    <row r="367" spans="5:5" ht="13">
      <c r="E367" s="140"/>
    </row>
    <row r="368" spans="5:5" ht="13">
      <c r="E368" s="140"/>
    </row>
    <row r="369" spans="5:5" ht="13">
      <c r="E369" s="140"/>
    </row>
    <row r="370" spans="5:5" ht="13">
      <c r="E370" s="140"/>
    </row>
    <row r="371" spans="5:5" ht="13">
      <c r="E371" s="140"/>
    </row>
    <row r="372" spans="5:5" ht="13">
      <c r="E372" s="140"/>
    </row>
    <row r="373" spans="5:5" ht="13">
      <c r="E373" s="140"/>
    </row>
    <row r="374" spans="5:5" ht="13">
      <c r="E374" s="140"/>
    </row>
    <row r="375" spans="5:5" ht="13">
      <c r="E375" s="140"/>
    </row>
    <row r="376" spans="5:5" ht="13">
      <c r="E376" s="140"/>
    </row>
    <row r="377" spans="5:5" ht="13">
      <c r="E377" s="140"/>
    </row>
    <row r="378" spans="5:5" ht="13">
      <c r="E378" s="140"/>
    </row>
    <row r="379" spans="5:5" ht="13">
      <c r="E379" s="140"/>
    </row>
    <row r="380" spans="5:5" ht="13">
      <c r="E380" s="140"/>
    </row>
    <row r="381" spans="5:5" ht="13">
      <c r="E381" s="140"/>
    </row>
    <row r="382" spans="5:5" ht="13">
      <c r="E382" s="140"/>
    </row>
    <row r="383" spans="5:5" ht="13">
      <c r="E383" s="140"/>
    </row>
    <row r="384" spans="5:5" ht="13">
      <c r="E384" s="140"/>
    </row>
    <row r="385" spans="5:5" ht="13">
      <c r="E385" s="140"/>
    </row>
    <row r="386" spans="5:5" ht="13">
      <c r="E386" s="140"/>
    </row>
    <row r="387" spans="5:5" ht="13">
      <c r="E387" s="140"/>
    </row>
    <row r="388" spans="5:5" ht="13">
      <c r="E388" s="140"/>
    </row>
    <row r="389" spans="5:5" ht="13">
      <c r="E389" s="140"/>
    </row>
    <row r="390" spans="5:5" ht="13">
      <c r="E390" s="140"/>
    </row>
    <row r="391" spans="5:5" ht="13">
      <c r="E391" s="140"/>
    </row>
    <row r="392" spans="5:5" ht="13">
      <c r="E392" s="140"/>
    </row>
    <row r="393" spans="5:5" ht="13">
      <c r="E393" s="140"/>
    </row>
    <row r="394" spans="5:5" ht="13">
      <c r="E394" s="140"/>
    </row>
    <row r="395" spans="5:5" ht="13">
      <c r="E395" s="140"/>
    </row>
    <row r="396" spans="5:5" ht="13">
      <c r="E396" s="140"/>
    </row>
    <row r="397" spans="5:5" ht="13">
      <c r="E397" s="140"/>
    </row>
    <row r="398" spans="5:5" ht="13">
      <c r="E398" s="140"/>
    </row>
    <row r="399" spans="5:5" ht="13">
      <c r="E399" s="140"/>
    </row>
    <row r="400" spans="5:5" ht="13">
      <c r="E400" s="140"/>
    </row>
    <row r="401" spans="5:5" ht="13">
      <c r="E401" s="140"/>
    </row>
    <row r="402" spans="5:5" ht="13">
      <c r="E402" s="140"/>
    </row>
    <row r="403" spans="5:5" ht="13">
      <c r="E403" s="140"/>
    </row>
    <row r="404" spans="5:5" ht="13">
      <c r="E404" s="140"/>
    </row>
    <row r="405" spans="5:5" ht="13">
      <c r="E405" s="140"/>
    </row>
    <row r="406" spans="5:5" ht="13">
      <c r="E406" s="140"/>
    </row>
    <row r="407" spans="5:5" ht="13">
      <c r="E407" s="140"/>
    </row>
    <row r="408" spans="5:5" ht="13">
      <c r="E408" s="140"/>
    </row>
    <row r="409" spans="5:5" ht="13">
      <c r="E409" s="140"/>
    </row>
    <row r="410" spans="5:5" ht="13">
      <c r="E410" s="140"/>
    </row>
    <row r="411" spans="5:5" ht="13">
      <c r="E411" s="140"/>
    </row>
    <row r="412" spans="5:5" ht="13">
      <c r="E412" s="140"/>
    </row>
    <row r="413" spans="5:5" ht="13">
      <c r="E413" s="140"/>
    </row>
    <row r="414" spans="5:5" ht="13">
      <c r="E414" s="140"/>
    </row>
    <row r="415" spans="5:5" ht="13">
      <c r="E415" s="140"/>
    </row>
    <row r="416" spans="5:5" ht="13">
      <c r="E416" s="140"/>
    </row>
    <row r="417" spans="5:5" ht="13">
      <c r="E417" s="140"/>
    </row>
    <row r="418" spans="5:5" ht="13">
      <c r="E418" s="140"/>
    </row>
    <row r="419" spans="5:5" ht="13">
      <c r="E419" s="140"/>
    </row>
    <row r="420" spans="5:5" ht="13">
      <c r="E420" s="140"/>
    </row>
    <row r="421" spans="5:5" ht="13">
      <c r="E421" s="140"/>
    </row>
    <row r="422" spans="5:5" ht="13">
      <c r="E422" s="140"/>
    </row>
    <row r="423" spans="5:5" ht="13">
      <c r="E423" s="140"/>
    </row>
    <row r="424" spans="5:5" ht="13">
      <c r="E424" s="140"/>
    </row>
    <row r="425" spans="5:5" ht="13">
      <c r="E425" s="140"/>
    </row>
    <row r="426" spans="5:5" ht="13">
      <c r="E426" s="140"/>
    </row>
    <row r="427" spans="5:5" ht="13">
      <c r="E427" s="140"/>
    </row>
    <row r="428" spans="5:5" ht="13">
      <c r="E428" s="140"/>
    </row>
    <row r="429" spans="5:5" ht="13">
      <c r="E429" s="140"/>
    </row>
    <row r="430" spans="5:5" ht="13">
      <c r="E430" s="140"/>
    </row>
    <row r="431" spans="5:5" ht="13">
      <c r="E431" s="140"/>
    </row>
    <row r="432" spans="5:5" ht="13">
      <c r="E432" s="140"/>
    </row>
    <row r="433" spans="5:5" ht="13">
      <c r="E433" s="140"/>
    </row>
    <row r="434" spans="5:5" ht="13">
      <c r="E434" s="140"/>
    </row>
    <row r="435" spans="5:5" ht="13">
      <c r="E435" s="140"/>
    </row>
    <row r="436" spans="5:5" ht="13">
      <c r="E436" s="140"/>
    </row>
    <row r="437" spans="5:5" ht="13">
      <c r="E437" s="140"/>
    </row>
    <row r="438" spans="5:5" ht="13">
      <c r="E438" s="140"/>
    </row>
    <row r="439" spans="5:5" ht="13">
      <c r="E439" s="140"/>
    </row>
    <row r="440" spans="5:5" ht="13">
      <c r="E440" s="140"/>
    </row>
    <row r="441" spans="5:5" ht="13">
      <c r="E441" s="140"/>
    </row>
    <row r="442" spans="5:5" ht="13">
      <c r="E442" s="140"/>
    </row>
    <row r="443" spans="5:5" ht="13">
      <c r="E443" s="140"/>
    </row>
    <row r="444" spans="5:5" ht="13">
      <c r="E444" s="140"/>
    </row>
    <row r="445" spans="5:5" ht="13">
      <c r="E445" s="140"/>
    </row>
    <row r="446" spans="5:5" ht="13">
      <c r="E446" s="140"/>
    </row>
    <row r="447" spans="5:5" ht="13">
      <c r="E447" s="140"/>
    </row>
    <row r="448" spans="5:5" ht="13">
      <c r="E448" s="140"/>
    </row>
    <row r="449" spans="5:5" ht="13">
      <c r="E449" s="140"/>
    </row>
    <row r="450" spans="5:5" ht="13">
      <c r="E450" s="140"/>
    </row>
    <row r="451" spans="5:5" ht="13">
      <c r="E451" s="140"/>
    </row>
    <row r="452" spans="5:5" ht="13">
      <c r="E452" s="140"/>
    </row>
    <row r="453" spans="5:5" ht="13">
      <c r="E453" s="140"/>
    </row>
    <row r="454" spans="5:5" ht="13">
      <c r="E454" s="140"/>
    </row>
    <row r="455" spans="5:5" ht="13">
      <c r="E455" s="140"/>
    </row>
    <row r="456" spans="5:5" ht="13">
      <c r="E456" s="140"/>
    </row>
    <row r="457" spans="5:5" ht="13">
      <c r="E457" s="140"/>
    </row>
    <row r="458" spans="5:5" ht="13">
      <c r="E458" s="140"/>
    </row>
    <row r="459" spans="5:5" ht="13">
      <c r="E459" s="140"/>
    </row>
    <row r="460" spans="5:5" ht="13">
      <c r="E460" s="140"/>
    </row>
    <row r="461" spans="5:5" ht="13">
      <c r="E461" s="140"/>
    </row>
    <row r="462" spans="5:5" ht="13">
      <c r="E462" s="140"/>
    </row>
    <row r="463" spans="5:5" ht="13">
      <c r="E463" s="140"/>
    </row>
    <row r="464" spans="5:5" ht="13">
      <c r="E464" s="140"/>
    </row>
    <row r="465" spans="5:5" ht="13">
      <c r="E465" s="140"/>
    </row>
    <row r="466" spans="5:5" ht="13">
      <c r="E466" s="140"/>
    </row>
    <row r="467" spans="5:5" ht="13">
      <c r="E467" s="140"/>
    </row>
    <row r="468" spans="5:5" ht="13">
      <c r="E468" s="140"/>
    </row>
    <row r="469" spans="5:5" ht="13">
      <c r="E469" s="140"/>
    </row>
    <row r="470" spans="5:5" ht="13">
      <c r="E470" s="140"/>
    </row>
    <row r="471" spans="5:5" ht="13">
      <c r="E471" s="140"/>
    </row>
    <row r="472" spans="5:5" ht="13">
      <c r="E472" s="140"/>
    </row>
    <row r="473" spans="5:5" ht="13">
      <c r="E473" s="140"/>
    </row>
    <row r="474" spans="5:5" ht="13">
      <c r="E474" s="140"/>
    </row>
    <row r="475" spans="5:5" ht="13">
      <c r="E475" s="140"/>
    </row>
    <row r="476" spans="5:5" ht="13">
      <c r="E476" s="140"/>
    </row>
    <row r="477" spans="5:5" ht="13">
      <c r="E477" s="140"/>
    </row>
    <row r="478" spans="5:5" ht="13">
      <c r="E478" s="140"/>
    </row>
    <row r="479" spans="5:5" ht="13">
      <c r="E479" s="140"/>
    </row>
    <row r="480" spans="5:5" ht="13">
      <c r="E480" s="140"/>
    </row>
    <row r="481" spans="5:5" ht="13">
      <c r="E481" s="140"/>
    </row>
    <row r="482" spans="5:5" ht="13">
      <c r="E482" s="140"/>
    </row>
    <row r="483" spans="5:5" ht="13">
      <c r="E483" s="140"/>
    </row>
    <row r="484" spans="5:5" ht="13">
      <c r="E484" s="140"/>
    </row>
    <row r="485" spans="5:5" ht="13">
      <c r="E485" s="140"/>
    </row>
    <row r="486" spans="5:5" ht="13">
      <c r="E486" s="140"/>
    </row>
    <row r="487" spans="5:5" ht="13">
      <c r="E487" s="140"/>
    </row>
    <row r="488" spans="5:5" ht="13">
      <c r="E488" s="140"/>
    </row>
    <row r="489" spans="5:5" ht="13">
      <c r="E489" s="140"/>
    </row>
    <row r="490" spans="5:5" ht="13">
      <c r="E490" s="140"/>
    </row>
    <row r="491" spans="5:5" ht="13">
      <c r="E491" s="140"/>
    </row>
    <row r="492" spans="5:5" ht="13">
      <c r="E492" s="140"/>
    </row>
    <row r="493" spans="5:5" ht="13">
      <c r="E493" s="140"/>
    </row>
    <row r="494" spans="5:5" ht="13">
      <c r="E494" s="140"/>
    </row>
    <row r="495" spans="5:5" ht="13">
      <c r="E495" s="140"/>
    </row>
    <row r="496" spans="5:5" ht="13">
      <c r="E496" s="140"/>
    </row>
    <row r="497" spans="5:5" ht="13">
      <c r="E497" s="140"/>
    </row>
    <row r="498" spans="5:5" ht="13">
      <c r="E498" s="140"/>
    </row>
    <row r="499" spans="5:5" ht="13">
      <c r="E499" s="140"/>
    </row>
    <row r="500" spans="5:5" ht="13">
      <c r="E500" s="140"/>
    </row>
    <row r="501" spans="5:5" ht="13">
      <c r="E501" s="140"/>
    </row>
    <row r="502" spans="5:5" ht="13">
      <c r="E502" s="140"/>
    </row>
    <row r="503" spans="5:5" ht="13">
      <c r="E503" s="140"/>
    </row>
    <row r="504" spans="5:5" ht="13">
      <c r="E504" s="140"/>
    </row>
    <row r="505" spans="5:5" ht="13">
      <c r="E505" s="140"/>
    </row>
    <row r="506" spans="5:5" ht="13">
      <c r="E506" s="140"/>
    </row>
    <row r="507" spans="5:5" ht="13">
      <c r="E507" s="140"/>
    </row>
    <row r="508" spans="5:5" ht="13">
      <c r="E508" s="140"/>
    </row>
    <row r="509" spans="5:5" ht="13">
      <c r="E509" s="140"/>
    </row>
    <row r="510" spans="5:5" ht="13">
      <c r="E510" s="140"/>
    </row>
    <row r="511" spans="5:5" ht="13">
      <c r="E511" s="140"/>
    </row>
    <row r="512" spans="5:5" ht="13">
      <c r="E512" s="140"/>
    </row>
    <row r="513" spans="5:5" ht="13">
      <c r="E513" s="140"/>
    </row>
    <row r="514" spans="5:5" ht="13">
      <c r="E514" s="140"/>
    </row>
    <row r="515" spans="5:5" ht="13">
      <c r="E515" s="140"/>
    </row>
    <row r="516" spans="5:5" ht="13">
      <c r="E516" s="140"/>
    </row>
    <row r="517" spans="5:5" ht="13">
      <c r="E517" s="140"/>
    </row>
    <row r="518" spans="5:5" ht="13">
      <c r="E518" s="140"/>
    </row>
    <row r="519" spans="5:5" ht="13">
      <c r="E519" s="140"/>
    </row>
    <row r="520" spans="5:5" ht="13">
      <c r="E520" s="140"/>
    </row>
    <row r="521" spans="5:5" ht="13">
      <c r="E521" s="140"/>
    </row>
    <row r="522" spans="5:5" ht="13">
      <c r="E522" s="140"/>
    </row>
    <row r="523" spans="5:5" ht="13">
      <c r="E523" s="140"/>
    </row>
    <row r="524" spans="5:5" ht="13">
      <c r="E524" s="140"/>
    </row>
    <row r="525" spans="5:5" ht="13">
      <c r="E525" s="140"/>
    </row>
    <row r="526" spans="5:5" ht="13">
      <c r="E526" s="140"/>
    </row>
    <row r="527" spans="5:5" ht="13">
      <c r="E527" s="140"/>
    </row>
    <row r="528" spans="5:5" ht="13">
      <c r="E528" s="140"/>
    </row>
    <row r="529" spans="5:5" ht="13">
      <c r="E529" s="140"/>
    </row>
    <row r="530" spans="5:5" ht="13">
      <c r="E530" s="140"/>
    </row>
    <row r="531" spans="5:5" ht="13">
      <c r="E531" s="140"/>
    </row>
    <row r="532" spans="5:5" ht="13">
      <c r="E532" s="140"/>
    </row>
    <row r="533" spans="5:5" ht="13">
      <c r="E533" s="140"/>
    </row>
    <row r="534" spans="5:5" ht="13">
      <c r="E534" s="140"/>
    </row>
    <row r="535" spans="5:5" ht="13">
      <c r="E535" s="140"/>
    </row>
    <row r="536" spans="5:5" ht="13">
      <c r="E536" s="140"/>
    </row>
    <row r="537" spans="5:5" ht="13">
      <c r="E537" s="140"/>
    </row>
    <row r="538" spans="5:5" ht="13">
      <c r="E538" s="140"/>
    </row>
    <row r="539" spans="5:5" ht="13">
      <c r="E539" s="140"/>
    </row>
    <row r="540" spans="5:5" ht="13">
      <c r="E540" s="140"/>
    </row>
    <row r="541" spans="5:5" ht="13">
      <c r="E541" s="140"/>
    </row>
    <row r="542" spans="5:5" ht="13">
      <c r="E542" s="140"/>
    </row>
    <row r="543" spans="5:5" ht="13">
      <c r="E543" s="140"/>
    </row>
    <row r="544" spans="5:5" ht="13">
      <c r="E544" s="140"/>
    </row>
    <row r="545" spans="5:5" ht="13">
      <c r="E545" s="140"/>
    </row>
    <row r="546" spans="5:5" ht="13">
      <c r="E546" s="140"/>
    </row>
    <row r="547" spans="5:5" ht="13">
      <c r="E547" s="140"/>
    </row>
    <row r="548" spans="5:5" ht="13">
      <c r="E548" s="140"/>
    </row>
    <row r="549" spans="5:5" ht="13">
      <c r="E549" s="140"/>
    </row>
    <row r="550" spans="5:5" ht="13">
      <c r="E550" s="140"/>
    </row>
    <row r="551" spans="5:5" ht="13">
      <c r="E551" s="140"/>
    </row>
    <row r="552" spans="5:5" ht="13">
      <c r="E552" s="140"/>
    </row>
    <row r="553" spans="5:5" ht="13">
      <c r="E553" s="140"/>
    </row>
    <row r="554" spans="5:5" ht="13">
      <c r="E554" s="140"/>
    </row>
    <row r="555" spans="5:5" ht="13">
      <c r="E555" s="140"/>
    </row>
    <row r="556" spans="5:5" ht="13">
      <c r="E556" s="140"/>
    </row>
    <row r="557" spans="5:5" ht="13">
      <c r="E557" s="140"/>
    </row>
    <row r="558" spans="5:5" ht="13">
      <c r="E558" s="140"/>
    </row>
    <row r="559" spans="5:5" ht="13">
      <c r="E559" s="140"/>
    </row>
    <row r="560" spans="5:5" ht="13">
      <c r="E560" s="140"/>
    </row>
    <row r="561" spans="5:5" ht="13">
      <c r="E561" s="140"/>
    </row>
    <row r="562" spans="5:5" ht="13">
      <c r="E562" s="140"/>
    </row>
    <row r="563" spans="5:5" ht="13">
      <c r="E563" s="140"/>
    </row>
    <row r="564" spans="5:5" ht="13">
      <c r="E564" s="140"/>
    </row>
    <row r="565" spans="5:5" ht="13">
      <c r="E565" s="140"/>
    </row>
    <row r="566" spans="5:5" ht="13">
      <c r="E566" s="140"/>
    </row>
    <row r="567" spans="5:5" ht="13">
      <c r="E567" s="140"/>
    </row>
    <row r="568" spans="5:5" ht="13">
      <c r="E568" s="140"/>
    </row>
    <row r="569" spans="5:5" ht="13">
      <c r="E569" s="140"/>
    </row>
    <row r="570" spans="5:5" ht="13">
      <c r="E570" s="140"/>
    </row>
    <row r="571" spans="5:5" ht="13">
      <c r="E571" s="140"/>
    </row>
    <row r="572" spans="5:5" ht="13">
      <c r="E572" s="140"/>
    </row>
    <row r="573" spans="5:5" ht="13">
      <c r="E573" s="140"/>
    </row>
    <row r="574" spans="5:5" ht="13">
      <c r="E574" s="140"/>
    </row>
    <row r="575" spans="5:5" ht="13">
      <c r="E575" s="140"/>
    </row>
    <row r="576" spans="5:5" ht="13">
      <c r="E576" s="140"/>
    </row>
    <row r="577" spans="5:5" ht="13">
      <c r="E577" s="140"/>
    </row>
    <row r="578" spans="5:5" ht="13">
      <c r="E578" s="140"/>
    </row>
    <row r="579" spans="5:5" ht="13">
      <c r="E579" s="140"/>
    </row>
    <row r="580" spans="5:5" ht="13">
      <c r="E580" s="140"/>
    </row>
    <row r="581" spans="5:5" ht="13">
      <c r="E581" s="140"/>
    </row>
    <row r="582" spans="5:5" ht="13">
      <c r="E582" s="140"/>
    </row>
    <row r="583" spans="5:5" ht="13">
      <c r="E583" s="140"/>
    </row>
    <row r="584" spans="5:5" ht="13">
      <c r="E584" s="140"/>
    </row>
    <row r="585" spans="5:5" ht="13">
      <c r="E585" s="140"/>
    </row>
    <row r="586" spans="5:5" ht="13">
      <c r="E586" s="140"/>
    </row>
    <row r="587" spans="5:5" ht="13">
      <c r="E587" s="140"/>
    </row>
    <row r="588" spans="5:5" ht="13">
      <c r="E588" s="140"/>
    </row>
    <row r="589" spans="5:5" ht="13">
      <c r="E589" s="140"/>
    </row>
    <row r="590" spans="5:5" ht="13">
      <c r="E590" s="140"/>
    </row>
    <row r="591" spans="5:5" ht="13">
      <c r="E591" s="140"/>
    </row>
    <row r="592" spans="5:5" ht="13">
      <c r="E592" s="140"/>
    </row>
    <row r="593" spans="5:5" ht="13">
      <c r="E593" s="140"/>
    </row>
    <row r="594" spans="5:5" ht="13">
      <c r="E594" s="140"/>
    </row>
    <row r="595" spans="5:5" ht="13">
      <c r="E595" s="140"/>
    </row>
    <row r="596" spans="5:5" ht="13">
      <c r="E596" s="140"/>
    </row>
    <row r="597" spans="5:5" ht="13">
      <c r="E597" s="140"/>
    </row>
    <row r="598" spans="5:5" ht="13">
      <c r="E598" s="140"/>
    </row>
    <row r="599" spans="5:5" ht="13">
      <c r="E599" s="140"/>
    </row>
    <row r="600" spans="5:5" ht="13">
      <c r="E600" s="140"/>
    </row>
    <row r="601" spans="5:5" ht="13">
      <c r="E601" s="140"/>
    </row>
    <row r="602" spans="5:5" ht="13">
      <c r="E602" s="140"/>
    </row>
    <row r="603" spans="5:5" ht="13">
      <c r="E603" s="140"/>
    </row>
    <row r="604" spans="5:5" ht="13">
      <c r="E604" s="140"/>
    </row>
    <row r="605" spans="5:5" ht="13">
      <c r="E605" s="140"/>
    </row>
    <row r="606" spans="5:5" ht="13">
      <c r="E606" s="140"/>
    </row>
    <row r="607" spans="5:5" ht="13">
      <c r="E607" s="140"/>
    </row>
    <row r="608" spans="5:5" ht="13">
      <c r="E608" s="140"/>
    </row>
    <row r="609" spans="5:5" ht="13">
      <c r="E609" s="140"/>
    </row>
    <row r="610" spans="5:5" ht="13">
      <c r="E610" s="140"/>
    </row>
    <row r="611" spans="5:5" ht="13">
      <c r="E611" s="140"/>
    </row>
    <row r="612" spans="5:5" ht="13">
      <c r="E612" s="140"/>
    </row>
    <row r="613" spans="5:5" ht="13">
      <c r="E613" s="140"/>
    </row>
    <row r="614" spans="5:5" ht="13">
      <c r="E614" s="140"/>
    </row>
    <row r="615" spans="5:5" ht="13">
      <c r="E615" s="140"/>
    </row>
    <row r="616" spans="5:5" ht="13">
      <c r="E616" s="140"/>
    </row>
    <row r="617" spans="5:5" ht="13">
      <c r="E617" s="140"/>
    </row>
    <row r="618" spans="5:5" ht="13">
      <c r="E618" s="140"/>
    </row>
    <row r="619" spans="5:5" ht="13">
      <c r="E619" s="140"/>
    </row>
    <row r="620" spans="5:5" ht="13">
      <c r="E620" s="140"/>
    </row>
    <row r="621" spans="5:5" ht="13">
      <c r="E621" s="140"/>
    </row>
    <row r="622" spans="5:5" ht="13">
      <c r="E622" s="140"/>
    </row>
    <row r="623" spans="5:5" ht="13">
      <c r="E623" s="140"/>
    </row>
    <row r="624" spans="5:5" ht="13">
      <c r="E624" s="140"/>
    </row>
    <row r="625" spans="5:5" ht="13">
      <c r="E625" s="140"/>
    </row>
    <row r="626" spans="5:5" ht="13">
      <c r="E626" s="140"/>
    </row>
    <row r="627" spans="5:5" ht="13">
      <c r="E627" s="140"/>
    </row>
    <row r="628" spans="5:5" ht="13">
      <c r="E628" s="140"/>
    </row>
    <row r="629" spans="5:5" ht="13">
      <c r="E629" s="140"/>
    </row>
    <row r="630" spans="5:5" ht="13">
      <c r="E630" s="140"/>
    </row>
    <row r="631" spans="5:5" ht="13">
      <c r="E631" s="140"/>
    </row>
    <row r="632" spans="5:5" ht="13">
      <c r="E632" s="140"/>
    </row>
    <row r="633" spans="5:5" ht="13">
      <c r="E633" s="140"/>
    </row>
    <row r="634" spans="5:5" ht="13">
      <c r="E634" s="140"/>
    </row>
    <row r="635" spans="5:5" ht="13">
      <c r="E635" s="140"/>
    </row>
    <row r="636" spans="5:5" ht="13">
      <c r="E636" s="140"/>
    </row>
    <row r="637" spans="5:5" ht="13">
      <c r="E637" s="140"/>
    </row>
    <row r="638" spans="5:5" ht="13">
      <c r="E638" s="140"/>
    </row>
    <row r="639" spans="5:5" ht="13">
      <c r="E639" s="140"/>
    </row>
    <row r="640" spans="5:5" ht="13">
      <c r="E640" s="140"/>
    </row>
    <row r="641" spans="5:5" ht="13">
      <c r="E641" s="140"/>
    </row>
    <row r="642" spans="5:5" ht="13">
      <c r="E642" s="140"/>
    </row>
    <row r="643" spans="5:5" ht="13">
      <c r="E643" s="140"/>
    </row>
    <row r="644" spans="5:5" ht="13">
      <c r="E644" s="140"/>
    </row>
    <row r="645" spans="5:5" ht="13">
      <c r="E645" s="140"/>
    </row>
    <row r="646" spans="5:5" ht="13">
      <c r="E646" s="140"/>
    </row>
    <row r="647" spans="5:5" ht="13">
      <c r="E647" s="140"/>
    </row>
    <row r="648" spans="5:5" ht="13">
      <c r="E648" s="140"/>
    </row>
    <row r="649" spans="5:5" ht="13">
      <c r="E649" s="140"/>
    </row>
    <row r="650" spans="5:5" ht="13">
      <c r="E650" s="140"/>
    </row>
    <row r="651" spans="5:5" ht="13">
      <c r="E651" s="140"/>
    </row>
    <row r="652" spans="5:5" ht="13">
      <c r="E652" s="140"/>
    </row>
    <row r="653" spans="5:5" ht="13">
      <c r="E653" s="140"/>
    </row>
    <row r="654" spans="5:5" ht="13">
      <c r="E654" s="140"/>
    </row>
    <row r="655" spans="5:5" ht="13">
      <c r="E655" s="140"/>
    </row>
    <row r="656" spans="5:5" ht="13">
      <c r="E656" s="140"/>
    </row>
    <row r="657" spans="5:5" ht="13">
      <c r="E657" s="140"/>
    </row>
    <row r="658" spans="5:5" ht="13">
      <c r="E658" s="140"/>
    </row>
    <row r="659" spans="5:5" ht="13">
      <c r="E659" s="140"/>
    </row>
    <row r="660" spans="5:5" ht="13">
      <c r="E660" s="140"/>
    </row>
    <row r="661" spans="5:5" ht="13">
      <c r="E661" s="140"/>
    </row>
    <row r="662" spans="5:5" ht="13">
      <c r="E662" s="140"/>
    </row>
    <row r="663" spans="5:5" ht="13">
      <c r="E663" s="140"/>
    </row>
    <row r="664" spans="5:5" ht="13">
      <c r="E664" s="140"/>
    </row>
    <row r="665" spans="5:5" ht="13">
      <c r="E665" s="140"/>
    </row>
    <row r="666" spans="5:5" ht="13">
      <c r="E666" s="140"/>
    </row>
    <row r="667" spans="5:5" ht="13">
      <c r="E667" s="140"/>
    </row>
    <row r="668" spans="5:5" ht="13">
      <c r="E668" s="140"/>
    </row>
    <row r="669" spans="5:5" ht="13">
      <c r="E669" s="140"/>
    </row>
    <row r="670" spans="5:5" ht="13">
      <c r="E670" s="140"/>
    </row>
    <row r="671" spans="5:5" ht="13">
      <c r="E671" s="140"/>
    </row>
    <row r="672" spans="5:5" ht="13">
      <c r="E672" s="140"/>
    </row>
    <row r="673" spans="5:5" ht="13">
      <c r="E673" s="140"/>
    </row>
    <row r="674" spans="5:5" ht="13">
      <c r="E674" s="140"/>
    </row>
    <row r="675" spans="5:5" ht="13">
      <c r="E675" s="140"/>
    </row>
    <row r="676" spans="5:5" ht="13">
      <c r="E676" s="140"/>
    </row>
    <row r="677" spans="5:5" ht="13">
      <c r="E677" s="140"/>
    </row>
    <row r="678" spans="5:5" ht="13">
      <c r="E678" s="140"/>
    </row>
    <row r="679" spans="5:5" ht="13">
      <c r="E679" s="140"/>
    </row>
    <row r="680" spans="5:5" ht="13">
      <c r="E680" s="140"/>
    </row>
    <row r="681" spans="5:5" ht="13">
      <c r="E681" s="140"/>
    </row>
    <row r="682" spans="5:5" ht="13">
      <c r="E682" s="140"/>
    </row>
    <row r="683" spans="5:5" ht="13">
      <c r="E683" s="140"/>
    </row>
    <row r="684" spans="5:5" ht="13">
      <c r="E684" s="140"/>
    </row>
    <row r="685" spans="5:5" ht="13">
      <c r="E685" s="140"/>
    </row>
    <row r="686" spans="5:5" ht="13">
      <c r="E686" s="140"/>
    </row>
    <row r="687" spans="5:5" ht="13">
      <c r="E687" s="140"/>
    </row>
    <row r="688" spans="5:5" ht="13">
      <c r="E688" s="140"/>
    </row>
    <row r="689" spans="5:5" ht="13">
      <c r="E689" s="140"/>
    </row>
    <row r="690" spans="5:5" ht="13">
      <c r="E690" s="140"/>
    </row>
    <row r="691" spans="5:5" ht="13">
      <c r="E691" s="140"/>
    </row>
    <row r="692" spans="5:5" ht="13">
      <c r="E692" s="140"/>
    </row>
    <row r="693" spans="5:5" ht="13">
      <c r="E693" s="140"/>
    </row>
    <row r="694" spans="5:5" ht="13">
      <c r="E694" s="140"/>
    </row>
    <row r="695" spans="5:5" ht="13">
      <c r="E695" s="140"/>
    </row>
    <row r="696" spans="5:5" ht="13">
      <c r="E696" s="140"/>
    </row>
    <row r="697" spans="5:5" ht="13">
      <c r="E697" s="140"/>
    </row>
    <row r="698" spans="5:5" ht="13">
      <c r="E698" s="140"/>
    </row>
    <row r="699" spans="5:5" ht="13">
      <c r="E699" s="140"/>
    </row>
    <row r="700" spans="5:5" ht="13">
      <c r="E700" s="140"/>
    </row>
    <row r="701" spans="5:5" ht="13">
      <c r="E701" s="140"/>
    </row>
    <row r="702" spans="5:5" ht="13">
      <c r="E702" s="140"/>
    </row>
    <row r="703" spans="5:5" ht="13">
      <c r="E703" s="140"/>
    </row>
    <row r="704" spans="5:5" ht="13">
      <c r="E704" s="140"/>
    </row>
    <row r="705" spans="5:5" ht="13">
      <c r="E705" s="140"/>
    </row>
    <row r="706" spans="5:5" ht="13">
      <c r="E706" s="140"/>
    </row>
    <row r="707" spans="5:5" ht="13">
      <c r="E707" s="140"/>
    </row>
    <row r="708" spans="5:5" ht="13">
      <c r="E708" s="140"/>
    </row>
    <row r="709" spans="5:5" ht="13">
      <c r="E709" s="140"/>
    </row>
    <row r="710" spans="5:5" ht="13">
      <c r="E710" s="140"/>
    </row>
    <row r="711" spans="5:5" ht="13">
      <c r="E711" s="140"/>
    </row>
    <row r="712" spans="5:5" ht="13">
      <c r="E712" s="140"/>
    </row>
    <row r="713" spans="5:5" ht="13">
      <c r="E713" s="140"/>
    </row>
    <row r="714" spans="5:5" ht="13">
      <c r="E714" s="140"/>
    </row>
    <row r="715" spans="5:5" ht="13">
      <c r="E715" s="140"/>
    </row>
    <row r="716" spans="5:5" ht="13">
      <c r="E716" s="140"/>
    </row>
    <row r="717" spans="5:5" ht="13">
      <c r="E717" s="140"/>
    </row>
    <row r="718" spans="5:5" ht="13">
      <c r="E718" s="140"/>
    </row>
    <row r="719" spans="5:5" ht="13">
      <c r="E719" s="140"/>
    </row>
    <row r="720" spans="5:5" ht="13">
      <c r="E720" s="140"/>
    </row>
    <row r="721" spans="5:5" ht="13">
      <c r="E721" s="140"/>
    </row>
    <row r="722" spans="5:5" ht="13">
      <c r="E722" s="140"/>
    </row>
    <row r="723" spans="5:5" ht="13">
      <c r="E723" s="140"/>
    </row>
    <row r="724" spans="5:5" ht="13">
      <c r="E724" s="140"/>
    </row>
    <row r="725" spans="5:5" ht="13">
      <c r="E725" s="140"/>
    </row>
    <row r="726" spans="5:5" ht="13">
      <c r="E726" s="140"/>
    </row>
    <row r="727" spans="5:5" ht="13">
      <c r="E727" s="140"/>
    </row>
    <row r="728" spans="5:5" ht="13">
      <c r="E728" s="140"/>
    </row>
    <row r="729" spans="5:5" ht="13">
      <c r="E729" s="140"/>
    </row>
    <row r="730" spans="5:5" ht="13">
      <c r="E730" s="140"/>
    </row>
    <row r="731" spans="5:5" ht="13">
      <c r="E731" s="140"/>
    </row>
    <row r="732" spans="5:5" ht="13">
      <c r="E732" s="140"/>
    </row>
    <row r="733" spans="5:5" ht="13">
      <c r="E733" s="140"/>
    </row>
    <row r="734" spans="5:5" ht="13">
      <c r="E734" s="140"/>
    </row>
    <row r="735" spans="5:5" ht="13">
      <c r="E735" s="140"/>
    </row>
    <row r="736" spans="5:5" ht="13">
      <c r="E736" s="140"/>
    </row>
    <row r="737" spans="5:5" ht="13">
      <c r="E737" s="140"/>
    </row>
    <row r="738" spans="5:5" ht="13">
      <c r="E738" s="140"/>
    </row>
    <row r="739" spans="5:5" ht="13">
      <c r="E739" s="140"/>
    </row>
    <row r="740" spans="5:5" ht="13">
      <c r="E740" s="140"/>
    </row>
    <row r="741" spans="5:5" ht="13">
      <c r="E741" s="140"/>
    </row>
    <row r="742" spans="5:5" ht="13">
      <c r="E742" s="140"/>
    </row>
    <row r="743" spans="5:5" ht="13">
      <c r="E743" s="140"/>
    </row>
    <row r="744" spans="5:5" ht="13">
      <c r="E744" s="140"/>
    </row>
    <row r="745" spans="5:5" ht="13">
      <c r="E745" s="140"/>
    </row>
    <row r="746" spans="5:5" ht="13">
      <c r="E746" s="140"/>
    </row>
    <row r="747" spans="5:5" ht="13">
      <c r="E747" s="140"/>
    </row>
    <row r="748" spans="5:5" ht="13">
      <c r="E748" s="140"/>
    </row>
    <row r="749" spans="5:5" ht="13">
      <c r="E749" s="140"/>
    </row>
    <row r="750" spans="5:5" ht="13">
      <c r="E750" s="140"/>
    </row>
    <row r="751" spans="5:5" ht="13">
      <c r="E751" s="140"/>
    </row>
    <row r="752" spans="5:5" ht="13">
      <c r="E752" s="140"/>
    </row>
    <row r="753" spans="5:5" ht="13">
      <c r="E753" s="140"/>
    </row>
    <row r="754" spans="5:5" ht="13">
      <c r="E754" s="140"/>
    </row>
    <row r="755" spans="5:5" ht="13">
      <c r="E755" s="140"/>
    </row>
    <row r="756" spans="5:5" ht="13">
      <c r="E756" s="140"/>
    </row>
    <row r="757" spans="5:5" ht="13">
      <c r="E757" s="140"/>
    </row>
    <row r="758" spans="5:5" ht="13">
      <c r="E758" s="140"/>
    </row>
    <row r="759" spans="5:5" ht="13">
      <c r="E759" s="140"/>
    </row>
    <row r="760" spans="5:5" ht="13">
      <c r="E760" s="140"/>
    </row>
    <row r="761" spans="5:5" ht="13">
      <c r="E761" s="140"/>
    </row>
    <row r="762" spans="5:5" ht="13">
      <c r="E762" s="140"/>
    </row>
    <row r="763" spans="5:5" ht="13">
      <c r="E763" s="140"/>
    </row>
    <row r="764" spans="5:5" ht="13">
      <c r="E764" s="140"/>
    </row>
    <row r="765" spans="5:5" ht="13">
      <c r="E765" s="140"/>
    </row>
    <row r="766" spans="5:5" ht="13">
      <c r="E766" s="140"/>
    </row>
    <row r="767" spans="5:5" ht="13">
      <c r="E767" s="140"/>
    </row>
    <row r="768" spans="5:5" ht="13">
      <c r="E768" s="140"/>
    </row>
    <row r="769" spans="5:5" ht="13">
      <c r="E769" s="140"/>
    </row>
    <row r="770" spans="5:5" ht="13">
      <c r="E770" s="140"/>
    </row>
    <row r="771" spans="5:5" ht="13">
      <c r="E771" s="140"/>
    </row>
    <row r="772" spans="5:5" ht="13">
      <c r="E772" s="140"/>
    </row>
    <row r="773" spans="5:5" ht="13">
      <c r="E773" s="140"/>
    </row>
    <row r="774" spans="5:5" ht="13">
      <c r="E774" s="140"/>
    </row>
    <row r="775" spans="5:5" ht="13">
      <c r="E775" s="140"/>
    </row>
    <row r="776" spans="5:5" ht="13">
      <c r="E776" s="140"/>
    </row>
    <row r="777" spans="5:5" ht="13">
      <c r="E777" s="140"/>
    </row>
    <row r="778" spans="5:5" ht="13">
      <c r="E778" s="140"/>
    </row>
    <row r="779" spans="5:5" ht="13">
      <c r="E779" s="140"/>
    </row>
    <row r="780" spans="5:5" ht="13">
      <c r="E780" s="140"/>
    </row>
    <row r="781" spans="5:5" ht="13">
      <c r="E781" s="140"/>
    </row>
    <row r="782" spans="5:5" ht="13">
      <c r="E782" s="140"/>
    </row>
    <row r="783" spans="5:5" ht="13">
      <c r="E783" s="140"/>
    </row>
    <row r="784" spans="5:5" ht="13">
      <c r="E784" s="140"/>
    </row>
    <row r="785" spans="5:5" ht="13">
      <c r="E785" s="140"/>
    </row>
    <row r="786" spans="5:5" ht="13">
      <c r="E786" s="140"/>
    </row>
    <row r="787" spans="5:5" ht="13">
      <c r="E787" s="140"/>
    </row>
    <row r="788" spans="5:5" ht="13">
      <c r="E788" s="140"/>
    </row>
    <row r="789" spans="5:5" ht="13">
      <c r="E789" s="140"/>
    </row>
    <row r="790" spans="5:5" ht="13">
      <c r="E790" s="140"/>
    </row>
    <row r="791" spans="5:5" ht="13">
      <c r="E791" s="140"/>
    </row>
    <row r="792" spans="5:5" ht="13">
      <c r="E792" s="140"/>
    </row>
    <row r="793" spans="5:5" ht="13">
      <c r="E793" s="140"/>
    </row>
    <row r="794" spans="5:5" ht="13">
      <c r="E794" s="140"/>
    </row>
    <row r="795" spans="5:5" ht="13">
      <c r="E795" s="140"/>
    </row>
    <row r="796" spans="5:5" ht="13">
      <c r="E796" s="140"/>
    </row>
    <row r="797" spans="5:5" ht="13">
      <c r="E797" s="140"/>
    </row>
    <row r="798" spans="5:5" ht="13">
      <c r="E798" s="140"/>
    </row>
    <row r="799" spans="5:5" ht="13">
      <c r="E799" s="140"/>
    </row>
    <row r="800" spans="5:5" ht="13">
      <c r="E800" s="140"/>
    </row>
    <row r="801" spans="5:5" ht="13">
      <c r="E801" s="140"/>
    </row>
    <row r="802" spans="5:5" ht="13">
      <c r="E802" s="140"/>
    </row>
    <row r="803" spans="5:5" ht="13">
      <c r="E803" s="140"/>
    </row>
    <row r="804" spans="5:5" ht="13">
      <c r="E804" s="140"/>
    </row>
    <row r="805" spans="5:5" ht="13">
      <c r="E805" s="140"/>
    </row>
    <row r="806" spans="5:5" ht="13">
      <c r="E806" s="140"/>
    </row>
    <row r="807" spans="5:5" ht="13">
      <c r="E807" s="140"/>
    </row>
    <row r="808" spans="5:5" ht="13">
      <c r="E808" s="140"/>
    </row>
    <row r="809" spans="5:5" ht="13">
      <c r="E809" s="140"/>
    </row>
    <row r="810" spans="5:5" ht="13">
      <c r="E810" s="140"/>
    </row>
    <row r="811" spans="5:5" ht="13">
      <c r="E811" s="140"/>
    </row>
    <row r="812" spans="5:5" ht="13">
      <c r="E812" s="140"/>
    </row>
    <row r="813" spans="5:5" ht="13">
      <c r="E813" s="140"/>
    </row>
    <row r="814" spans="5:5" ht="13">
      <c r="E814" s="140"/>
    </row>
    <row r="815" spans="5:5" ht="13">
      <c r="E815" s="140"/>
    </row>
    <row r="816" spans="5:5" ht="13">
      <c r="E816" s="140"/>
    </row>
    <row r="817" spans="5:5" ht="13">
      <c r="E817" s="140"/>
    </row>
    <row r="818" spans="5:5" ht="13">
      <c r="E818" s="140"/>
    </row>
    <row r="819" spans="5:5" ht="13">
      <c r="E819" s="140"/>
    </row>
    <row r="820" spans="5:5" ht="13">
      <c r="E820" s="140"/>
    </row>
    <row r="821" spans="5:5" ht="13">
      <c r="E821" s="140"/>
    </row>
    <row r="822" spans="5:5" ht="13">
      <c r="E822" s="140"/>
    </row>
    <row r="823" spans="5:5" ht="13">
      <c r="E823" s="140"/>
    </row>
    <row r="824" spans="5:5" ht="13">
      <c r="E824" s="140"/>
    </row>
    <row r="825" spans="5:5" ht="13">
      <c r="E825" s="140"/>
    </row>
    <row r="826" spans="5:5" ht="13">
      <c r="E826" s="140"/>
    </row>
    <row r="827" spans="5:5" ht="13">
      <c r="E827" s="140"/>
    </row>
    <row r="828" spans="5:5" ht="13">
      <c r="E828" s="140"/>
    </row>
    <row r="829" spans="5:5" ht="13">
      <c r="E829" s="140"/>
    </row>
    <row r="830" spans="5:5" ht="13">
      <c r="E830" s="140"/>
    </row>
    <row r="831" spans="5:5" ht="13">
      <c r="E831" s="140"/>
    </row>
    <row r="832" spans="5:5" ht="13">
      <c r="E832" s="140"/>
    </row>
    <row r="833" spans="5:5" ht="13">
      <c r="E833" s="140"/>
    </row>
    <row r="834" spans="5:5" ht="13">
      <c r="E834" s="140"/>
    </row>
    <row r="835" spans="5:5" ht="13">
      <c r="E835" s="140"/>
    </row>
    <row r="836" spans="5:5" ht="13">
      <c r="E836" s="140"/>
    </row>
    <row r="837" spans="5:5" ht="13">
      <c r="E837" s="140"/>
    </row>
    <row r="838" spans="5:5" ht="13">
      <c r="E838" s="140"/>
    </row>
    <row r="839" spans="5:5" ht="13">
      <c r="E839" s="140"/>
    </row>
    <row r="840" spans="5:5" ht="13">
      <c r="E840" s="140"/>
    </row>
    <row r="841" spans="5:5" ht="13">
      <c r="E841" s="140"/>
    </row>
    <row r="842" spans="5:5" ht="13">
      <c r="E842" s="140"/>
    </row>
    <row r="843" spans="5:5" ht="13">
      <c r="E843" s="140"/>
    </row>
    <row r="844" spans="5:5" ht="13">
      <c r="E844" s="140"/>
    </row>
    <row r="845" spans="5:5" ht="13">
      <c r="E845" s="140"/>
    </row>
    <row r="846" spans="5:5" ht="13">
      <c r="E846" s="140"/>
    </row>
    <row r="847" spans="5:5" ht="13">
      <c r="E847" s="140"/>
    </row>
    <row r="848" spans="5:5" ht="13">
      <c r="E848" s="140"/>
    </row>
    <row r="849" spans="5:5" ht="13">
      <c r="E849" s="140"/>
    </row>
    <row r="850" spans="5:5" ht="13">
      <c r="E850" s="140"/>
    </row>
    <row r="851" spans="5:5" ht="13">
      <c r="E851" s="140"/>
    </row>
    <row r="852" spans="5:5" ht="13">
      <c r="E852" s="140"/>
    </row>
    <row r="853" spans="5:5" ht="13">
      <c r="E853" s="140"/>
    </row>
    <row r="854" spans="5:5" ht="13">
      <c r="E854" s="140"/>
    </row>
    <row r="855" spans="5:5" ht="13">
      <c r="E855" s="140"/>
    </row>
    <row r="856" spans="5:5" ht="13">
      <c r="E856" s="140"/>
    </row>
    <row r="857" spans="5:5" ht="13">
      <c r="E857" s="140"/>
    </row>
    <row r="858" spans="5:5" ht="13">
      <c r="E858" s="140"/>
    </row>
    <row r="859" spans="5:5" ht="13">
      <c r="E859" s="140"/>
    </row>
    <row r="860" spans="5:5" ht="13">
      <c r="E860" s="140"/>
    </row>
    <row r="861" spans="5:5" ht="13">
      <c r="E861" s="140"/>
    </row>
    <row r="862" spans="5:5" ht="13">
      <c r="E862" s="140"/>
    </row>
    <row r="863" spans="5:5" ht="13">
      <c r="E863" s="140"/>
    </row>
    <row r="864" spans="5:5" ht="13">
      <c r="E864" s="140"/>
    </row>
    <row r="865" spans="5:5" ht="13">
      <c r="E865" s="140"/>
    </row>
    <row r="866" spans="5:5" ht="13">
      <c r="E866" s="140"/>
    </row>
    <row r="867" spans="5:5" ht="13">
      <c r="E867" s="140"/>
    </row>
    <row r="868" spans="5:5" ht="13">
      <c r="E868" s="140"/>
    </row>
    <row r="869" spans="5:5" ht="13">
      <c r="E869" s="140"/>
    </row>
    <row r="870" spans="5:5" ht="13">
      <c r="E870" s="140"/>
    </row>
    <row r="871" spans="5:5" ht="13">
      <c r="E871" s="140"/>
    </row>
    <row r="872" spans="5:5" ht="13">
      <c r="E872" s="140"/>
    </row>
    <row r="873" spans="5:5" ht="13">
      <c r="E873" s="140"/>
    </row>
    <row r="874" spans="5:5" ht="13">
      <c r="E874" s="140"/>
    </row>
    <row r="875" spans="5:5" ht="13">
      <c r="E875" s="140"/>
    </row>
    <row r="876" spans="5:5" ht="13">
      <c r="E876" s="140"/>
    </row>
    <row r="877" spans="5:5" ht="13">
      <c r="E877" s="140"/>
    </row>
    <row r="878" spans="5:5" ht="13">
      <c r="E878" s="140"/>
    </row>
    <row r="879" spans="5:5" ht="13">
      <c r="E879" s="140"/>
    </row>
    <row r="880" spans="5:5" ht="13">
      <c r="E880" s="140"/>
    </row>
    <row r="881" spans="5:5" ht="13">
      <c r="E881" s="140"/>
    </row>
    <row r="882" spans="5:5" ht="13">
      <c r="E882" s="140"/>
    </row>
    <row r="883" spans="5:5" ht="13">
      <c r="E883" s="140"/>
    </row>
    <row r="884" spans="5:5" ht="13">
      <c r="E884" s="140"/>
    </row>
    <row r="885" spans="5:5" ht="13">
      <c r="E885" s="140"/>
    </row>
    <row r="886" spans="5:5" ht="13">
      <c r="E886" s="140"/>
    </row>
    <row r="887" spans="5:5" ht="13">
      <c r="E887" s="140"/>
    </row>
    <row r="888" spans="5:5" ht="13">
      <c r="E888" s="140"/>
    </row>
    <row r="889" spans="5:5" ht="13">
      <c r="E889" s="140"/>
    </row>
    <row r="890" spans="5:5" ht="13">
      <c r="E890" s="140"/>
    </row>
    <row r="891" spans="5:5" ht="13">
      <c r="E891" s="140"/>
    </row>
    <row r="892" spans="5:5" ht="13">
      <c r="E892" s="140"/>
    </row>
    <row r="893" spans="5:5" ht="13">
      <c r="E893" s="140"/>
    </row>
    <row r="894" spans="5:5" ht="13">
      <c r="E894" s="140"/>
    </row>
    <row r="895" spans="5:5" ht="13">
      <c r="E895" s="140"/>
    </row>
    <row r="896" spans="5:5" ht="13">
      <c r="E896" s="140"/>
    </row>
    <row r="897" spans="5:5" ht="13">
      <c r="E897" s="140"/>
    </row>
    <row r="898" spans="5:5" ht="13">
      <c r="E898" s="140"/>
    </row>
    <row r="899" spans="5:5" ht="13">
      <c r="E899" s="140"/>
    </row>
    <row r="900" spans="5:5" ht="13">
      <c r="E900" s="140"/>
    </row>
    <row r="901" spans="5:5" ht="13">
      <c r="E901" s="140"/>
    </row>
    <row r="902" spans="5:5" ht="13">
      <c r="E902" s="140"/>
    </row>
    <row r="903" spans="5:5" ht="13">
      <c r="E903" s="140"/>
    </row>
    <row r="904" spans="5:5" ht="13">
      <c r="E904" s="140"/>
    </row>
    <row r="905" spans="5:5" ht="13">
      <c r="E905" s="140"/>
    </row>
    <row r="906" spans="5:5" ht="13">
      <c r="E906" s="140"/>
    </row>
    <row r="907" spans="5:5" ht="13">
      <c r="E907" s="140"/>
    </row>
    <row r="908" spans="5:5" ht="13">
      <c r="E908" s="140"/>
    </row>
    <row r="909" spans="5:5" ht="13">
      <c r="E909" s="140"/>
    </row>
    <row r="910" spans="5:5" ht="13">
      <c r="E910" s="140"/>
    </row>
    <row r="911" spans="5:5" ht="13">
      <c r="E911" s="140"/>
    </row>
    <row r="912" spans="5:5" ht="13">
      <c r="E912" s="140"/>
    </row>
    <row r="913" spans="5:5" ht="13">
      <c r="E913" s="140"/>
    </row>
    <row r="914" spans="5:5" ht="13">
      <c r="E914" s="140"/>
    </row>
    <row r="915" spans="5:5" ht="13">
      <c r="E915" s="140"/>
    </row>
    <row r="916" spans="5:5" ht="13">
      <c r="E916" s="140"/>
    </row>
    <row r="917" spans="5:5" ht="13">
      <c r="E917" s="140"/>
    </row>
    <row r="918" spans="5:5" ht="13">
      <c r="E918" s="140"/>
    </row>
    <row r="919" spans="5:5" ht="13">
      <c r="E919" s="140"/>
    </row>
    <row r="920" spans="5:5" ht="13">
      <c r="E920" s="140"/>
    </row>
    <row r="921" spans="5:5" ht="13">
      <c r="E921" s="140"/>
    </row>
    <row r="922" spans="5:5" ht="13">
      <c r="E922" s="140"/>
    </row>
    <row r="923" spans="5:5" ht="13">
      <c r="E923" s="140"/>
    </row>
    <row r="924" spans="5:5" ht="13">
      <c r="E924" s="140"/>
    </row>
    <row r="925" spans="5:5" ht="13">
      <c r="E925" s="140"/>
    </row>
    <row r="926" spans="5:5" ht="13">
      <c r="E926" s="140"/>
    </row>
    <row r="927" spans="5:5" ht="13">
      <c r="E927" s="140"/>
    </row>
    <row r="928" spans="5:5" ht="13">
      <c r="E928" s="140"/>
    </row>
    <row r="929" spans="5:5" ht="13">
      <c r="E929" s="140"/>
    </row>
    <row r="930" spans="5:5" ht="13">
      <c r="E930" s="140"/>
    </row>
    <row r="931" spans="5:5" ht="13">
      <c r="E931" s="140"/>
    </row>
    <row r="932" spans="5:5" ht="13">
      <c r="E932" s="140"/>
    </row>
    <row r="933" spans="5:5" ht="13">
      <c r="E933" s="140"/>
    </row>
    <row r="934" spans="5:5" ht="13">
      <c r="E934" s="140"/>
    </row>
    <row r="935" spans="5:5" ht="13">
      <c r="E935" s="140"/>
    </row>
    <row r="936" spans="5:5" ht="13">
      <c r="E936" s="140"/>
    </row>
    <row r="937" spans="5:5" ht="13">
      <c r="E937" s="140"/>
    </row>
    <row r="938" spans="5:5" ht="13">
      <c r="E938" s="140"/>
    </row>
    <row r="939" spans="5:5" ht="13">
      <c r="E939" s="140"/>
    </row>
    <row r="940" spans="5:5" ht="13">
      <c r="E940" s="140"/>
    </row>
    <row r="941" spans="5:5" ht="13">
      <c r="E941" s="140"/>
    </row>
    <row r="942" spans="5:5" ht="13">
      <c r="E942" s="140"/>
    </row>
    <row r="943" spans="5:5" ht="13">
      <c r="E943" s="140"/>
    </row>
    <row r="944" spans="5:5" ht="13">
      <c r="E944" s="140"/>
    </row>
    <row r="945" spans="5:5" ht="13">
      <c r="E945" s="140"/>
    </row>
    <row r="946" spans="5:5" ht="13">
      <c r="E946" s="140"/>
    </row>
    <row r="947" spans="5:5" ht="13">
      <c r="E947" s="140"/>
    </row>
    <row r="948" spans="5:5" ht="13">
      <c r="E948" s="140"/>
    </row>
    <row r="949" spans="5:5" ht="13">
      <c r="E949" s="140"/>
    </row>
    <row r="950" spans="5:5" ht="13">
      <c r="E950" s="140"/>
    </row>
    <row r="951" spans="5:5" ht="13">
      <c r="E951" s="140"/>
    </row>
    <row r="952" spans="5:5" ht="13">
      <c r="E952" s="140"/>
    </row>
    <row r="953" spans="5:5" ht="13">
      <c r="E953" s="140"/>
    </row>
    <row r="954" spans="5:5" ht="13">
      <c r="E954" s="140"/>
    </row>
    <row r="955" spans="5:5" ht="13">
      <c r="E955" s="140"/>
    </row>
    <row r="956" spans="5:5" ht="13">
      <c r="E956" s="140"/>
    </row>
    <row r="957" spans="5:5" ht="13">
      <c r="E957" s="140"/>
    </row>
    <row r="958" spans="5:5" ht="13">
      <c r="E958" s="140"/>
    </row>
    <row r="959" spans="5:5" ht="13">
      <c r="E959" s="140"/>
    </row>
    <row r="960" spans="5:5" ht="13">
      <c r="E960" s="140"/>
    </row>
    <row r="961" spans="5:5" ht="13">
      <c r="E961" s="140"/>
    </row>
    <row r="962" spans="5:5" ht="13">
      <c r="E962" s="140"/>
    </row>
    <row r="963" spans="5:5" ht="13">
      <c r="E963" s="140"/>
    </row>
    <row r="964" spans="5:5" ht="13">
      <c r="E964" s="140"/>
    </row>
    <row r="965" spans="5:5" ht="13">
      <c r="E965" s="140"/>
    </row>
    <row r="966" spans="5:5" ht="13">
      <c r="E966" s="140"/>
    </row>
    <row r="967" spans="5:5" ht="13">
      <c r="E967" s="140"/>
    </row>
    <row r="968" spans="5:5" ht="13">
      <c r="E968" s="140"/>
    </row>
    <row r="969" spans="5:5" ht="13">
      <c r="E969" s="140"/>
    </row>
    <row r="970" spans="5:5" ht="13">
      <c r="E970" s="140"/>
    </row>
    <row r="971" spans="5:5" ht="13">
      <c r="E971" s="140"/>
    </row>
    <row r="972" spans="5:5" ht="13">
      <c r="E972" s="140"/>
    </row>
    <row r="973" spans="5:5" ht="13">
      <c r="E973" s="140"/>
    </row>
    <row r="974" spans="5:5" ht="13">
      <c r="E974" s="140"/>
    </row>
    <row r="975" spans="5:5" ht="13">
      <c r="E975" s="140"/>
    </row>
    <row r="976" spans="5:5" ht="13">
      <c r="E976" s="140"/>
    </row>
    <row r="977" spans="5:5" ht="13">
      <c r="E977" s="140"/>
    </row>
    <row r="978" spans="5:5" ht="13">
      <c r="E978" s="140"/>
    </row>
    <row r="979" spans="5:5" ht="13">
      <c r="E979" s="140"/>
    </row>
    <row r="980" spans="5:5" ht="13">
      <c r="E980" s="140"/>
    </row>
    <row r="981" spans="5:5" ht="13">
      <c r="E981" s="140"/>
    </row>
    <row r="982" spans="5:5" ht="13">
      <c r="E982" s="140"/>
    </row>
    <row r="983" spans="5:5" ht="13">
      <c r="E983" s="140"/>
    </row>
    <row r="984" spans="5:5" ht="13">
      <c r="E984" s="140"/>
    </row>
    <row r="985" spans="5:5" ht="13">
      <c r="E985" s="140"/>
    </row>
    <row r="986" spans="5:5" ht="13">
      <c r="E986" s="140"/>
    </row>
    <row r="987" spans="5:5" ht="13">
      <c r="E987" s="140"/>
    </row>
    <row r="988" spans="5:5" ht="13">
      <c r="E988" s="140"/>
    </row>
    <row r="989" spans="5:5" ht="13">
      <c r="E989" s="140"/>
    </row>
    <row r="990" spans="5:5" ht="13">
      <c r="E990" s="140"/>
    </row>
    <row r="991" spans="5:5" ht="13">
      <c r="E991" s="140"/>
    </row>
    <row r="992" spans="5:5" ht="13">
      <c r="E992" s="140"/>
    </row>
    <row r="993" spans="5:5" ht="13">
      <c r="E993" s="140"/>
    </row>
    <row r="994" spans="5:5" ht="13">
      <c r="E994" s="140"/>
    </row>
    <row r="995" spans="5:5" ht="13">
      <c r="E995" s="140"/>
    </row>
    <row r="996" spans="5:5" ht="13">
      <c r="E996" s="140"/>
    </row>
    <row r="997" spans="5:5" ht="13">
      <c r="E997" s="140"/>
    </row>
    <row r="998" spans="5:5" ht="13">
      <c r="E998" s="140"/>
    </row>
    <row r="999" spans="5:5" ht="13">
      <c r="E999" s="140"/>
    </row>
    <row r="1000" spans="5:5" ht="13">
      <c r="E1000" s="140"/>
    </row>
    <row r="1001" spans="5:5" ht="13">
      <c r="E1001" s="140"/>
    </row>
    <row r="1002" spans="5:5" ht="13">
      <c r="E1002" s="140"/>
    </row>
    <row r="1003" spans="5:5" ht="13">
      <c r="E1003" s="140"/>
    </row>
    <row r="1004" spans="5:5" ht="13">
      <c r="E1004" s="140"/>
    </row>
    <row r="1005" spans="5:5" ht="13">
      <c r="E1005" s="140"/>
    </row>
    <row r="1006" spans="5:5" ht="13">
      <c r="E1006" s="140"/>
    </row>
    <row r="1007" spans="5:5" ht="13">
      <c r="E1007" s="140"/>
    </row>
  </sheetData>
  <mergeCells count="4">
    <mergeCell ref="A1:E2"/>
    <mergeCell ref="A4:C4"/>
    <mergeCell ref="A25:C25"/>
    <mergeCell ref="A37:C3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Biophysical Challenges</vt:lpstr>
      <vt:lpstr>Social Institution Challenge</vt:lpstr>
      <vt:lpstr>SLR Resources</vt:lpstr>
      <vt:lpstr>Survey results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Daniella Hirschfeld</cp:lastModifiedBy>
  <dcterms:modified xsi:type="dcterms:W3CDTF">2024-03-26T18:07:36Z</dcterms:modified>
</cp:coreProperties>
</file>